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 activeTab="8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</sheets>
  <calcPr calcId="144525"/>
</workbook>
</file>

<file path=xl/calcChain.xml><?xml version="1.0" encoding="utf-8"?>
<calcChain xmlns="http://schemas.openxmlformats.org/spreadsheetml/2006/main">
  <c r="M37" i="9" l="1"/>
  <c r="M39" i="9"/>
  <c r="K17" i="9"/>
  <c r="L17" i="9"/>
  <c r="M40" i="9"/>
  <c r="M30" i="9"/>
  <c r="M28" i="9"/>
  <c r="M27" i="9"/>
  <c r="M24" i="9"/>
  <c r="M21" i="9"/>
  <c r="M19" i="9"/>
  <c r="M18" i="9"/>
  <c r="M43" i="9"/>
  <c r="M42" i="9"/>
  <c r="M41" i="9"/>
  <c r="M38" i="9"/>
  <c r="M36" i="9"/>
  <c r="M35" i="9"/>
  <c r="M34" i="9"/>
  <c r="M33" i="9" s="1"/>
  <c r="R33" i="9"/>
  <c r="R26" i="9" s="1"/>
  <c r="Q33" i="9"/>
  <c r="Q26" i="9" s="1"/>
  <c r="D33" i="9"/>
  <c r="D26" i="9" s="1"/>
  <c r="C33" i="9"/>
  <c r="C26" i="9" s="1"/>
  <c r="M32" i="9"/>
  <c r="M31" i="9"/>
  <c r="M29" i="9"/>
  <c r="J26" i="9"/>
  <c r="I26" i="9"/>
  <c r="H26" i="9"/>
  <c r="G26" i="9"/>
  <c r="F26" i="9"/>
  <c r="E26" i="9"/>
  <c r="M25" i="9"/>
  <c r="M23" i="9"/>
  <c r="M22" i="9"/>
  <c r="M20" i="9"/>
  <c r="R17" i="9"/>
  <c r="Q17" i="9"/>
  <c r="J17" i="9"/>
  <c r="I17" i="9"/>
  <c r="H17" i="9"/>
  <c r="G17" i="9"/>
  <c r="F17" i="9"/>
  <c r="E17" i="9"/>
  <c r="D17" i="9"/>
  <c r="C17" i="9"/>
  <c r="L27" i="8"/>
  <c r="L40" i="8"/>
  <c r="L39" i="8"/>
  <c r="L32" i="8"/>
  <c r="L30" i="8"/>
  <c r="L29" i="8"/>
  <c r="L28" i="8"/>
  <c r="L24" i="8"/>
  <c r="L21" i="8"/>
  <c r="L19" i="8"/>
  <c r="L18" i="8"/>
  <c r="L43" i="8"/>
  <c r="L42" i="8"/>
  <c r="L41" i="8"/>
  <c r="L38" i="8"/>
  <c r="L37" i="8"/>
  <c r="L36" i="8"/>
  <c r="L35" i="8"/>
  <c r="L34" i="8"/>
  <c r="Q33" i="8"/>
  <c r="Q26" i="8" s="1"/>
  <c r="P33" i="8"/>
  <c r="P26" i="8" s="1"/>
  <c r="D33" i="8"/>
  <c r="D26" i="8" s="1"/>
  <c r="C33" i="8"/>
  <c r="C26" i="8" s="1"/>
  <c r="L31" i="8"/>
  <c r="J26" i="8"/>
  <c r="I26" i="8"/>
  <c r="H26" i="8"/>
  <c r="G26" i="8"/>
  <c r="F26" i="8"/>
  <c r="E26" i="8"/>
  <c r="L25" i="8"/>
  <c r="L23" i="8"/>
  <c r="L22" i="8"/>
  <c r="L20" i="8"/>
  <c r="Q17" i="8"/>
  <c r="P17" i="8"/>
  <c r="J17" i="8"/>
  <c r="I17" i="8"/>
  <c r="H17" i="8"/>
  <c r="G17" i="8"/>
  <c r="F17" i="8"/>
  <c r="E17" i="8"/>
  <c r="D17" i="8"/>
  <c r="C17" i="8"/>
  <c r="K36" i="7"/>
  <c r="K32" i="7"/>
  <c r="G26" i="7"/>
  <c r="H26" i="7"/>
  <c r="I26" i="7"/>
  <c r="J26" i="7"/>
  <c r="K30" i="7"/>
  <c r="K28" i="7"/>
  <c r="K27" i="7"/>
  <c r="K21" i="7"/>
  <c r="K19" i="7"/>
  <c r="K18" i="7"/>
  <c r="F17" i="7"/>
  <c r="G17" i="7"/>
  <c r="H17" i="7"/>
  <c r="I17" i="7"/>
  <c r="J17" i="7"/>
  <c r="K43" i="7"/>
  <c r="K42" i="7"/>
  <c r="K41" i="7"/>
  <c r="K40" i="7"/>
  <c r="K39" i="7"/>
  <c r="K38" i="7"/>
  <c r="K37" i="7"/>
  <c r="K35" i="7"/>
  <c r="K34" i="7"/>
  <c r="P33" i="7"/>
  <c r="P26" i="7" s="1"/>
  <c r="O33" i="7"/>
  <c r="O26" i="7" s="1"/>
  <c r="D33" i="7"/>
  <c r="D26" i="7" s="1"/>
  <c r="C33" i="7"/>
  <c r="C26" i="7" s="1"/>
  <c r="K31" i="7"/>
  <c r="K29" i="7"/>
  <c r="F26" i="7"/>
  <c r="E26" i="7"/>
  <c r="K25" i="7"/>
  <c r="K24" i="7"/>
  <c r="K23" i="7"/>
  <c r="K22" i="7"/>
  <c r="K20" i="7"/>
  <c r="P17" i="7"/>
  <c r="O17" i="7"/>
  <c r="E17" i="7"/>
  <c r="D17" i="7"/>
  <c r="C17" i="7"/>
  <c r="J29" i="6"/>
  <c r="J32" i="6"/>
  <c r="J30" i="6"/>
  <c r="J28" i="6"/>
  <c r="J21" i="6"/>
  <c r="J19" i="6"/>
  <c r="J18" i="6"/>
  <c r="J43" i="6"/>
  <c r="J42" i="6"/>
  <c r="J41" i="6"/>
  <c r="J40" i="6"/>
  <c r="J39" i="6"/>
  <c r="J38" i="6"/>
  <c r="J37" i="6"/>
  <c r="J36" i="6"/>
  <c r="J35" i="6"/>
  <c r="J34" i="6"/>
  <c r="J33" i="6" s="1"/>
  <c r="O33" i="6"/>
  <c r="N33" i="6"/>
  <c r="D33" i="6"/>
  <c r="D26" i="6" s="1"/>
  <c r="C33" i="6"/>
  <c r="C26" i="6" s="1"/>
  <c r="J31" i="6"/>
  <c r="J27" i="6"/>
  <c r="O26" i="6"/>
  <c r="N26" i="6"/>
  <c r="F26" i="6"/>
  <c r="E26" i="6"/>
  <c r="J25" i="6"/>
  <c r="J24" i="6"/>
  <c r="J23" i="6"/>
  <c r="J22" i="6"/>
  <c r="J20" i="6"/>
  <c r="O17" i="6"/>
  <c r="N17" i="6"/>
  <c r="F17" i="6"/>
  <c r="E17" i="6"/>
  <c r="D17" i="6"/>
  <c r="C17" i="6"/>
  <c r="I28" i="5"/>
  <c r="I40" i="5"/>
  <c r="I38" i="5"/>
  <c r="I32" i="5"/>
  <c r="I30" i="5"/>
  <c r="I24" i="5"/>
  <c r="I21" i="5"/>
  <c r="I19" i="5"/>
  <c r="I17" i="5" s="1"/>
  <c r="M33" i="5"/>
  <c r="M26" i="5" s="1"/>
  <c r="N33" i="5"/>
  <c r="N26" i="5" s="1"/>
  <c r="I43" i="5"/>
  <c r="I42" i="5"/>
  <c r="I41" i="5"/>
  <c r="I39" i="5"/>
  <c r="I37" i="5"/>
  <c r="I36" i="5"/>
  <c r="I35" i="5"/>
  <c r="I34" i="5"/>
  <c r="D33" i="5"/>
  <c r="D26" i="5" s="1"/>
  <c r="C33" i="5"/>
  <c r="I31" i="5"/>
  <c r="I29" i="5"/>
  <c r="I27" i="5"/>
  <c r="F26" i="5"/>
  <c r="E26" i="5"/>
  <c r="I25" i="5"/>
  <c r="I23" i="5"/>
  <c r="I22" i="5"/>
  <c r="I20" i="5"/>
  <c r="I18" i="5"/>
  <c r="N17" i="5"/>
  <c r="M17" i="5"/>
  <c r="F17" i="5"/>
  <c r="E17" i="5"/>
  <c r="D17" i="5"/>
  <c r="C17" i="5"/>
  <c r="H40" i="4"/>
  <c r="H31" i="4"/>
  <c r="H32" i="4"/>
  <c r="H28" i="4"/>
  <c r="H29" i="4"/>
  <c r="H30" i="4"/>
  <c r="H27" i="4"/>
  <c r="H21" i="4"/>
  <c r="H19" i="4"/>
  <c r="H20" i="4"/>
  <c r="H22" i="4"/>
  <c r="H23" i="4"/>
  <c r="H24" i="4"/>
  <c r="H25" i="4"/>
  <c r="H18" i="4"/>
  <c r="M33" i="4"/>
  <c r="M26" i="4" s="1"/>
  <c r="H43" i="4"/>
  <c r="H42" i="4"/>
  <c r="H41" i="4"/>
  <c r="H39" i="4"/>
  <c r="H38" i="4"/>
  <c r="H37" i="4"/>
  <c r="H36" i="4"/>
  <c r="H35" i="4"/>
  <c r="H34" i="4"/>
  <c r="L33" i="4"/>
  <c r="L26" i="4" s="1"/>
  <c r="D33" i="4"/>
  <c r="D26" i="4" s="1"/>
  <c r="C33" i="4"/>
  <c r="H33" i="4" s="1"/>
  <c r="F26" i="4"/>
  <c r="E26" i="4"/>
  <c r="M17" i="4"/>
  <c r="L17" i="4"/>
  <c r="F17" i="4"/>
  <c r="E17" i="4"/>
  <c r="D17" i="4"/>
  <c r="C17" i="4"/>
  <c r="H17" i="4" s="1"/>
  <c r="G43" i="3"/>
  <c r="G42" i="3"/>
  <c r="G41" i="3"/>
  <c r="G40" i="3"/>
  <c r="G39" i="3"/>
  <c r="G38" i="3"/>
  <c r="G37" i="3"/>
  <c r="G36" i="3"/>
  <c r="G35" i="3"/>
  <c r="G34" i="3"/>
  <c r="K33" i="3"/>
  <c r="K26" i="3" s="1"/>
  <c r="D33" i="3"/>
  <c r="D26" i="3" s="1"/>
  <c r="C33" i="3"/>
  <c r="G32" i="3"/>
  <c r="G31" i="3"/>
  <c r="G30" i="3"/>
  <c r="G29" i="3"/>
  <c r="G28" i="3"/>
  <c r="G27" i="3"/>
  <c r="L26" i="3"/>
  <c r="F26" i="3"/>
  <c r="E26" i="3"/>
  <c r="G25" i="3"/>
  <c r="G24" i="3"/>
  <c r="G23" i="3"/>
  <c r="G22" i="3"/>
  <c r="G21" i="3"/>
  <c r="G20" i="3"/>
  <c r="G19" i="3"/>
  <c r="G18" i="3"/>
  <c r="L17" i="3"/>
  <c r="K17" i="3"/>
  <c r="F17" i="3"/>
  <c r="E17" i="3"/>
  <c r="D17" i="3"/>
  <c r="C17" i="3"/>
  <c r="G43" i="2"/>
  <c r="G42" i="2"/>
  <c r="G41" i="2"/>
  <c r="G40" i="2"/>
  <c r="G39" i="2"/>
  <c r="G38" i="2"/>
  <c r="G37" i="2"/>
  <c r="G36" i="2"/>
  <c r="G35" i="2"/>
  <c r="G34" i="2"/>
  <c r="L33" i="2"/>
  <c r="L26" i="2" s="1"/>
  <c r="K33" i="2"/>
  <c r="K26" i="2" s="1"/>
  <c r="D33" i="2"/>
  <c r="D26" i="2" s="1"/>
  <c r="C33" i="2"/>
  <c r="G32" i="2"/>
  <c r="G31" i="2"/>
  <c r="G30" i="2"/>
  <c r="G29" i="2"/>
  <c r="G28" i="2"/>
  <c r="G27" i="2"/>
  <c r="F26" i="2"/>
  <c r="E26" i="2"/>
  <c r="G25" i="2"/>
  <c r="G24" i="2"/>
  <c r="G23" i="2"/>
  <c r="G22" i="2"/>
  <c r="G21" i="2"/>
  <c r="G20" i="2"/>
  <c r="G19" i="2"/>
  <c r="G18" i="2"/>
  <c r="L17" i="2"/>
  <c r="K17" i="2"/>
  <c r="F17" i="2"/>
  <c r="E17" i="2"/>
  <c r="D17" i="2"/>
  <c r="C17" i="2"/>
  <c r="G35" i="1"/>
  <c r="G31" i="1"/>
  <c r="L33" i="1"/>
  <c r="K33" i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D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I33" i="5" l="1"/>
  <c r="L33" i="8"/>
  <c r="G33" i="2"/>
  <c r="K33" i="7"/>
  <c r="K26" i="7" s="1"/>
  <c r="M26" i="9"/>
  <c r="M17" i="9"/>
  <c r="L26" i="8"/>
  <c r="L17" i="8"/>
  <c r="K17" i="7"/>
  <c r="J26" i="6"/>
  <c r="J17" i="6"/>
  <c r="I26" i="5"/>
  <c r="C26" i="5"/>
  <c r="H26" i="4"/>
  <c r="C26" i="4"/>
  <c r="G26" i="2"/>
  <c r="C26" i="2"/>
  <c r="G17" i="3"/>
  <c r="G33" i="3"/>
  <c r="G26" i="3" s="1"/>
  <c r="C26" i="3"/>
  <c r="G17" i="2"/>
  <c r="G33" i="1"/>
  <c r="D26" i="1"/>
  <c r="G26" i="1" s="1"/>
  <c r="G17" i="1"/>
</calcChain>
</file>

<file path=xl/sharedStrings.xml><?xml version="1.0" encoding="utf-8"?>
<sst xmlns="http://schemas.openxmlformats.org/spreadsheetml/2006/main" count="748" uniqueCount="56">
  <si>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</si>
  <si>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</si>
  <si>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</si>
  <si>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</si>
  <si>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</si>
  <si>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</si>
  <si>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</si>
  <si>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</si>
  <si>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</si>
  <si>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</si>
  <si>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</si>
  <si>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</si>
  <si>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</si>
  <si>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</si>
  <si>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</si>
  <si>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</si>
  <si>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</si>
  <si>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</si>
  <si>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</si>
  <si>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</si>
  <si>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</si>
  <si>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</si>
  <si>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</si>
  <si>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</si>
  <si>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</si>
  <si>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</si>
  <si>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</si>
  <si>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</si>
  <si>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</si>
  <si>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</si>
  <si>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</si>
  <si>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</si>
  <si>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</si>
  <si>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</si>
  <si>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</si>
  <si>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</si>
  <si>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</si>
  <si>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</si>
  <si>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</si>
  <si>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</si>
  <si>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</si>
  <si>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</si>
  <si>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</si>
  <si>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</si>
  <si>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</si>
  <si>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</si>
  <si>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</si>
  <si>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2014 Moneda Nacional - Miles de Pesos - Monto Devengado</t>
  </si>
  <si>
    <t xml:space="preserve">PRESUPUESTO 2014
Moneda Nacional - Miles de Pesos - Monto Devengado
</t>
  </si>
  <si>
    <t>INFORME DE EJECUCIÓN MARZO DE 2014 Moneda Nacional - Miles de Pesos - Monto Devengado</t>
  </si>
  <si>
    <t>INFORME DE EJECUCIÓN ABRIL DE 2014 Moneda Nacional - Miles de Pesos - Monto Devengado</t>
  </si>
  <si>
    <t xml:space="preserve">DECRETO EXENTO Nº  DE FECHA </t>
  </si>
  <si>
    <t>INFORME DE EJECUCIÓN MAYO DE 2014 Moneda Nacional - Miles de Pesos - Monto Devengado</t>
  </si>
  <si>
    <t>INFORME DE EJECUCIÓN JULIO DE 2014 Moneda Nacional - Miles de Pesos - Monto Devengado</t>
  </si>
  <si>
    <t>INFORME DE EJECUCIÓN AGOSTO DE 2014 Moneda Nacional - Miles de Pesos - Monto Devengado</t>
  </si>
  <si>
    <t>INFORME DE EJECUCIÓN SEPTIEMBRE DE 2014 Moneda Nacional - Miles de Pesos - 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</si>
</sst>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4" fontId="3" fillId="3" borderId="23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B11" sqref="B11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"/>
      <c r="N2" s="1"/>
      <c r="O2" s="1"/>
      <c r="P2" s="1"/>
    </row>
    <row r="3" spans="1:16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3"/>
    </row>
    <row r="6" spans="1:16" ht="15" customHeight="1" x14ac:dyDescent="0.25">
      <c r="A6" s="98" t="s">
        <v>2</v>
      </c>
      <c r="B6" s="98"/>
      <c r="C6" s="4"/>
      <c r="D6" s="102"/>
      <c r="E6" s="103"/>
      <c r="F6" s="5"/>
      <c r="G6" s="5"/>
    </row>
    <row r="7" spans="1:16" x14ac:dyDescent="0.25">
      <c r="A7" s="98" t="s">
        <v>3</v>
      </c>
      <c r="B7" s="98"/>
      <c r="C7" s="4"/>
      <c r="D7" s="5"/>
      <c r="E7" s="5"/>
      <c r="F7" s="5"/>
      <c r="G7" s="5"/>
      <c r="H7" s="6"/>
      <c r="I7" s="6"/>
    </row>
    <row r="8" spans="1:16" x14ac:dyDescent="0.25">
      <c r="A8" s="98" t="s">
        <v>4</v>
      </c>
      <c r="B8" s="98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106" t="s">
        <v>6</v>
      </c>
      <c r="C9" s="106"/>
      <c r="D9" s="8"/>
      <c r="E9" s="8"/>
      <c r="F9" s="8"/>
    </row>
    <row r="10" spans="1:16" ht="51" customHeight="1" x14ac:dyDescent="0.25">
      <c r="A10" s="9" t="s">
        <v>39</v>
      </c>
      <c r="B10" s="107">
        <v>7169460</v>
      </c>
      <c r="C10" s="10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108" t="s">
        <v>45</v>
      </c>
      <c r="B12" s="109"/>
      <c r="C12" s="109"/>
      <c r="D12" s="109"/>
      <c r="E12" s="109"/>
      <c r="F12" s="109"/>
      <c r="G12" s="110"/>
      <c r="H12" s="11"/>
      <c r="I12" s="111" t="s">
        <v>44</v>
      </c>
      <c r="J12" s="112"/>
      <c r="K12" s="112"/>
      <c r="L12" s="113"/>
      <c r="M12" s="11"/>
      <c r="N12" s="11"/>
      <c r="O12" s="11"/>
      <c r="P12" s="11"/>
    </row>
    <row r="13" spans="1:16" ht="15" customHeight="1" thickBot="1" x14ac:dyDescent="0.3">
      <c r="A13" s="104" t="s">
        <v>7</v>
      </c>
      <c r="B13" s="104" t="s">
        <v>8</v>
      </c>
      <c r="C13" s="104" t="s">
        <v>9</v>
      </c>
      <c r="D13" s="12" t="s">
        <v>10</v>
      </c>
      <c r="E13" s="13"/>
      <c r="F13" s="14"/>
      <c r="G13" s="104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105"/>
      <c r="B14" s="105"/>
      <c r="C14" s="105"/>
      <c r="D14" s="17"/>
      <c r="E14" s="17"/>
      <c r="F14" s="18"/>
      <c r="G14" s="105"/>
      <c r="H14" s="15"/>
      <c r="I14" s="104" t="s">
        <v>7</v>
      </c>
      <c r="J14" s="104" t="s">
        <v>8</v>
      </c>
      <c r="K14" s="104" t="s">
        <v>12</v>
      </c>
      <c r="L14" s="104" t="s">
        <v>46</v>
      </c>
      <c r="M14" s="15"/>
      <c r="N14" s="15"/>
      <c r="O14" s="15"/>
    </row>
    <row r="15" spans="1:16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105"/>
      <c r="H15" s="15"/>
      <c r="I15" s="105"/>
      <c r="J15" s="105"/>
      <c r="K15" s="105"/>
      <c r="L15" s="105"/>
      <c r="M15" s="15"/>
      <c r="N15" s="15"/>
      <c r="O15" s="15"/>
    </row>
    <row r="16" spans="1:16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114"/>
      <c r="H16" s="15"/>
      <c r="I16" s="105"/>
      <c r="J16" s="105"/>
      <c r="K16" s="105"/>
      <c r="L16" s="105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5773536</v>
      </c>
      <c r="D17" s="23">
        <f>D18+D19+D20+D21+D22+D24+D25</f>
        <v>1395924</v>
      </c>
      <c r="E17" s="23">
        <f>E18+E19+E20+E21+E22+E24+E25</f>
        <v>0</v>
      </c>
      <c r="F17" s="23">
        <f>F18+F19+F20+F21+F22+F24+F25</f>
        <v>0</v>
      </c>
      <c r="G17" s="24">
        <f>+C17+D17+E17+F17</f>
        <v>7169460</v>
      </c>
      <c r="H17" s="25"/>
      <c r="I17" s="4"/>
      <c r="J17" s="22" t="s">
        <v>14</v>
      </c>
      <c r="K17" s="24">
        <f>K18+K19+K20++K21+K22+K23+K24+K25</f>
        <v>7169460</v>
      </c>
      <c r="L17" s="24">
        <f>L18+L19+L20++L21+L22+L23+L24+L25</f>
        <v>888118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1235021</v>
      </c>
      <c r="D18" s="50">
        <v>0</v>
      </c>
      <c r="E18" s="50"/>
      <c r="F18" s="50"/>
      <c r="G18" s="24">
        <f t="shared" ref="G18:G2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167564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96274</v>
      </c>
      <c r="E19" s="50"/>
      <c r="F19" s="51"/>
      <c r="G19" s="24">
        <f t="shared" si="0"/>
        <v>96274</v>
      </c>
      <c r="H19" s="10"/>
      <c r="I19" s="28">
        <v>5</v>
      </c>
      <c r="J19" s="28" t="s">
        <v>15</v>
      </c>
      <c r="K19" s="30">
        <v>96274</v>
      </c>
      <c r="L19" s="30">
        <v>316289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1011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305298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141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15328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45775</v>
      </c>
      <c r="E24" s="52"/>
      <c r="F24" s="53"/>
      <c r="G24" s="24">
        <f t="shared" ref="G24:G43" si="1">+C24+D24+E24+F24</f>
        <v>45835</v>
      </c>
      <c r="H24" s="32"/>
      <c r="I24" s="28">
        <v>13</v>
      </c>
      <c r="J24" s="28" t="s">
        <v>36</v>
      </c>
      <c r="K24" s="30">
        <v>45835</v>
      </c>
      <c r="L24" s="30">
        <v>82487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60000</v>
      </c>
      <c r="D25" s="51">
        <v>1253875</v>
      </c>
      <c r="E25" s="51"/>
      <c r="F25" s="53"/>
      <c r="G25" s="24">
        <f t="shared" si="1"/>
        <v>1313875</v>
      </c>
      <c r="H25" s="36"/>
      <c r="I25" s="28">
        <v>15</v>
      </c>
      <c r="J25" s="35" t="s">
        <v>17</v>
      </c>
      <c r="K25" s="30">
        <v>1313875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5773526</v>
      </c>
      <c r="D26" s="23">
        <f>D27+D28+D29+D30+D32+D33+D40+D42+D43+D41</f>
        <v>1380649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7154175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164618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1915471</v>
      </c>
      <c r="D28" s="29">
        <v>436848</v>
      </c>
      <c r="E28" s="48"/>
      <c r="F28" s="34"/>
      <c r="G28" s="30">
        <f t="shared" si="1"/>
        <v>2352319</v>
      </c>
      <c r="H28" s="32"/>
      <c r="I28" s="28">
        <v>22</v>
      </c>
      <c r="J28" s="28" t="s">
        <v>20</v>
      </c>
      <c r="K28" s="30">
        <v>2352919</v>
      </c>
      <c r="L28" s="30">
        <v>231036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33000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1455250</v>
      </c>
      <c r="D30" s="45">
        <v>80820</v>
      </c>
      <c r="E30" s="30"/>
      <c r="F30" s="34"/>
      <c r="G30" s="30">
        <f t="shared" si="1"/>
        <v>1536070</v>
      </c>
      <c r="H30" s="32"/>
      <c r="I30" s="28">
        <v>24</v>
      </c>
      <c r="J30" s="28" t="s">
        <v>15</v>
      </c>
      <c r="K30" s="30">
        <v>1551346</v>
      </c>
      <c r="L30" s="30">
        <v>55171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2000</v>
      </c>
      <c r="D32" s="45">
        <v>0</v>
      </c>
      <c r="E32" s="30"/>
      <c r="F32" s="34"/>
      <c r="G32" s="30">
        <f t="shared" si="1"/>
        <v>2000</v>
      </c>
      <c r="H32" s="32"/>
      <c r="I32" s="28">
        <v>26</v>
      </c>
      <c r="J32" s="28" t="s">
        <v>29</v>
      </c>
      <c r="K32" s="30">
        <v>2000</v>
      </c>
      <c r="L32" s="30">
        <v>74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4">
        <v>0</v>
      </c>
      <c r="G33" s="24">
        <f t="shared" si="1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10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4">
        <v>36221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1"/>
        <v>50889</v>
      </c>
      <c r="H36" s="41"/>
      <c r="I36" s="9">
        <v>4</v>
      </c>
      <c r="J36" s="28" t="s">
        <v>23</v>
      </c>
      <c r="K36" s="30">
        <v>50889</v>
      </c>
      <c r="L36" s="30">
        <v>10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1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1"/>
        <v>29300</v>
      </c>
      <c r="H38" s="32"/>
      <c r="I38" s="9">
        <v>6</v>
      </c>
      <c r="J38" s="28" t="s">
        <v>25</v>
      </c>
      <c r="K38" s="30">
        <v>29300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1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114940</v>
      </c>
      <c r="D40" s="42">
        <v>644857</v>
      </c>
      <c r="E40" s="42"/>
      <c r="F40" s="40"/>
      <c r="G40" s="30">
        <f t="shared" si="1"/>
        <v>759797</v>
      </c>
      <c r="H40" s="41"/>
      <c r="I40" s="28">
        <v>31</v>
      </c>
      <c r="J40" s="38" t="s">
        <v>31</v>
      </c>
      <c r="K40" s="30">
        <v>759797</v>
      </c>
      <c r="L40" s="30">
        <v>562774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40000</v>
      </c>
      <c r="D41" s="42"/>
      <c r="E41" s="42"/>
      <c r="F41" s="40"/>
      <c r="G41" s="30">
        <f t="shared" si="1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56500</v>
      </c>
      <c r="D42" s="47">
        <v>137304</v>
      </c>
      <c r="E42" s="42"/>
      <c r="F42" s="40"/>
      <c r="G42" s="30">
        <f t="shared" si="1"/>
        <v>193804</v>
      </c>
      <c r="H42" s="41"/>
      <c r="I42" s="28">
        <v>34</v>
      </c>
      <c r="J42" s="38" t="s">
        <v>32</v>
      </c>
      <c r="K42" s="30">
        <v>193804</v>
      </c>
      <c r="L42" s="30">
        <v>191654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37" workbookViewId="0">
      <selection activeCell="F11" sqref="F11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"/>
      <c r="N2" s="1"/>
      <c r="O2" s="1"/>
      <c r="P2" s="1"/>
    </row>
    <row r="3" spans="1:16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3"/>
    </row>
    <row r="6" spans="1:16" ht="15" customHeight="1" x14ac:dyDescent="0.25">
      <c r="A6" s="98" t="s">
        <v>2</v>
      </c>
      <c r="B6" s="98"/>
      <c r="C6" s="59"/>
      <c r="D6" s="102"/>
      <c r="E6" s="103"/>
      <c r="F6" s="5"/>
      <c r="G6" s="5"/>
    </row>
    <row r="7" spans="1:16" x14ac:dyDescent="0.25">
      <c r="A7" s="98" t="s">
        <v>3</v>
      </c>
      <c r="B7" s="98"/>
      <c r="C7" s="59"/>
      <c r="D7" s="5"/>
      <c r="E7" s="5"/>
      <c r="F7" s="5"/>
      <c r="G7" s="5"/>
      <c r="H7" s="6"/>
      <c r="I7" s="6"/>
    </row>
    <row r="8" spans="1:16" x14ac:dyDescent="0.25">
      <c r="A8" s="98" t="s">
        <v>4</v>
      </c>
      <c r="B8" s="98"/>
      <c r="C8" s="59"/>
      <c r="D8" s="5"/>
      <c r="E8" s="5"/>
      <c r="F8" s="5"/>
      <c r="G8" s="5"/>
      <c r="H8" s="5"/>
      <c r="I8" s="5"/>
    </row>
    <row r="9" spans="1:16" ht="35.25" customHeight="1" x14ac:dyDescent="0.25">
      <c r="A9" s="56" t="s">
        <v>5</v>
      </c>
      <c r="B9" s="106" t="s">
        <v>6</v>
      </c>
      <c r="C9" s="106"/>
      <c r="D9" s="8"/>
      <c r="E9" s="8"/>
      <c r="F9" s="8"/>
    </row>
    <row r="10" spans="1:16" ht="51" customHeight="1" x14ac:dyDescent="0.25">
      <c r="A10" s="9" t="s">
        <v>39</v>
      </c>
      <c r="B10" s="107">
        <v>7401589</v>
      </c>
      <c r="C10" s="10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10"/>
      <c r="H12" s="11"/>
      <c r="I12" s="111" t="s">
        <v>47</v>
      </c>
      <c r="J12" s="112"/>
      <c r="K12" s="112"/>
      <c r="L12" s="113"/>
      <c r="M12" s="11"/>
      <c r="N12" s="11"/>
      <c r="O12" s="11"/>
      <c r="P12" s="11"/>
    </row>
    <row r="13" spans="1:16" ht="15" customHeight="1" thickBot="1" x14ac:dyDescent="0.3">
      <c r="A13" s="104" t="s">
        <v>7</v>
      </c>
      <c r="B13" s="104" t="s">
        <v>8</v>
      </c>
      <c r="C13" s="104" t="s">
        <v>9</v>
      </c>
      <c r="D13" s="12" t="s">
        <v>10</v>
      </c>
      <c r="E13" s="13"/>
      <c r="F13" s="14"/>
      <c r="G13" s="104" t="s">
        <v>11</v>
      </c>
      <c r="H13" s="15"/>
      <c r="I13" s="58"/>
      <c r="J13" s="58"/>
      <c r="K13" s="58"/>
      <c r="L13" s="58"/>
      <c r="M13" s="15"/>
      <c r="N13" s="15"/>
      <c r="O13" s="15"/>
    </row>
    <row r="14" spans="1:16" x14ac:dyDescent="0.25">
      <c r="A14" s="105"/>
      <c r="B14" s="105"/>
      <c r="C14" s="105"/>
      <c r="D14" s="17"/>
      <c r="E14" s="17"/>
      <c r="F14" s="18"/>
      <c r="G14" s="105"/>
      <c r="H14" s="15"/>
      <c r="I14" s="104" t="s">
        <v>7</v>
      </c>
      <c r="J14" s="104" t="s">
        <v>8</v>
      </c>
      <c r="K14" s="104" t="s">
        <v>12</v>
      </c>
      <c r="L14" s="104" t="s">
        <v>46</v>
      </c>
      <c r="M14" s="15"/>
      <c r="N14" s="15"/>
      <c r="O14" s="15"/>
    </row>
    <row r="15" spans="1:16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105"/>
      <c r="H15" s="15"/>
      <c r="I15" s="105"/>
      <c r="J15" s="105"/>
      <c r="K15" s="105"/>
      <c r="L15" s="105"/>
      <c r="M15" s="15"/>
      <c r="N15" s="15"/>
      <c r="O15" s="15"/>
    </row>
    <row r="16" spans="1:16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114"/>
      <c r="H16" s="15"/>
      <c r="I16" s="105"/>
      <c r="J16" s="105"/>
      <c r="K16" s="105"/>
      <c r="L16" s="105"/>
      <c r="M16" s="15"/>
      <c r="N16" s="15"/>
      <c r="O16" s="15"/>
    </row>
    <row r="17" spans="1:15" x14ac:dyDescent="0.25">
      <c r="A17" s="5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191265</v>
      </c>
      <c r="F17" s="23">
        <f>F18+F19+F20+F21+F22+F24+F25</f>
        <v>0</v>
      </c>
      <c r="G17" s="24">
        <f>+C17+D17+E17+F17</f>
        <v>7401589</v>
      </c>
      <c r="H17" s="25"/>
      <c r="I17" s="59"/>
      <c r="J17" s="22" t="s">
        <v>14</v>
      </c>
      <c r="K17" s="24">
        <f>K18+K19+K20++K21+K22+K23+K24+K25</f>
        <v>7401589</v>
      </c>
      <c r="L17" s="24">
        <f>L18+L19+L20++L21+L22+L23+L24+L25</f>
        <v>2721614</v>
      </c>
      <c r="M17" s="26"/>
      <c r="N17" s="26"/>
      <c r="O17" s="27"/>
    </row>
    <row r="18" spans="1:15" s="49" customFormat="1" ht="23.25" x14ac:dyDescent="0.25">
      <c r="A18" s="59">
        <v>3</v>
      </c>
      <c r="B18" s="28" t="s">
        <v>33</v>
      </c>
      <c r="C18" s="57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241410</v>
      </c>
      <c r="M18" s="31"/>
      <c r="N18" s="31"/>
      <c r="O18" s="32"/>
    </row>
    <row r="19" spans="1:15" ht="23.25" x14ac:dyDescent="0.25">
      <c r="A19" s="5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/>
      <c r="G19" s="24">
        <f t="shared" si="0"/>
        <v>155081</v>
      </c>
      <c r="H19" s="10"/>
      <c r="I19" s="28">
        <v>5</v>
      </c>
      <c r="J19" s="28" t="s">
        <v>15</v>
      </c>
      <c r="K19" s="30">
        <v>155081</v>
      </c>
      <c r="L19" s="30">
        <v>390385</v>
      </c>
      <c r="M19" s="31"/>
      <c r="N19" s="31"/>
      <c r="O19" s="32"/>
    </row>
    <row r="20" spans="1:15" ht="23.25" x14ac:dyDescent="0.25">
      <c r="A20" s="59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2730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536160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282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17679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200050</v>
      </c>
      <c r="M24" s="31"/>
      <c r="N24" s="31"/>
      <c r="O24" s="32"/>
    </row>
    <row r="25" spans="1:15" ht="23.25" x14ac:dyDescent="0.25">
      <c r="A25" s="59">
        <v>15</v>
      </c>
      <c r="B25" s="35" t="s">
        <v>17</v>
      </c>
      <c r="C25" s="50">
        <v>60000</v>
      </c>
      <c r="D25" s="51">
        <v>1272918</v>
      </c>
      <c r="E25" s="51"/>
      <c r="F25" s="53"/>
      <c r="G25" s="24">
        <f t="shared" si="0"/>
        <v>1332918</v>
      </c>
      <c r="H25" s="36"/>
      <c r="I25" s="28">
        <v>15</v>
      </c>
      <c r="J25" s="35" t="s">
        <v>17</v>
      </c>
      <c r="K25" s="30">
        <v>1332918</v>
      </c>
      <c r="L25" s="50">
        <v>1332918</v>
      </c>
      <c r="M25" s="31"/>
      <c r="N25" s="31"/>
      <c r="O25" s="10"/>
    </row>
    <row r="26" spans="1:15" x14ac:dyDescent="0.25">
      <c r="A26" s="5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191265</v>
      </c>
      <c r="F26" s="23">
        <f t="shared" si="1"/>
        <v>0</v>
      </c>
      <c r="G26" s="24">
        <f>G27+G28+G29+G30+G31+G32+G33+G40+G41+G42+G43</f>
        <v>7401589</v>
      </c>
      <c r="H26" s="27"/>
      <c r="I26" s="59"/>
      <c r="J26" s="22" t="s">
        <v>18</v>
      </c>
      <c r="K26" s="24">
        <f>K27+K28+K29+K30+K31+K32+K33+K40+K41+K42+K43</f>
        <v>7401589</v>
      </c>
      <c r="L26" s="24">
        <f>L27+L28+L29+L30+L31+L32+L33+L40+L41+L42+L43</f>
        <v>1851749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57">
        <v>2095615</v>
      </c>
      <c r="D27" s="57">
        <v>0</v>
      </c>
      <c r="E27" s="57"/>
      <c r="F27" s="59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359559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57">
        <v>1915471</v>
      </c>
      <c r="D28" s="57">
        <v>437640</v>
      </c>
      <c r="E28" s="48"/>
      <c r="F28" s="34"/>
      <c r="G28" s="30">
        <f t="shared" si="0"/>
        <v>2353111</v>
      </c>
      <c r="H28" s="32"/>
      <c r="I28" s="28">
        <v>22</v>
      </c>
      <c r="J28" s="28" t="s">
        <v>20</v>
      </c>
      <c r="K28" s="30">
        <v>2353111</v>
      </c>
      <c r="L28" s="30">
        <v>395850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57">
        <v>33000</v>
      </c>
      <c r="D29" s="57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57">
        <v>1455250</v>
      </c>
      <c r="D30" s="57">
        <v>99453</v>
      </c>
      <c r="E30" s="30">
        <v>64419</v>
      </c>
      <c r="F30" s="34"/>
      <c r="G30" s="30">
        <f t="shared" si="0"/>
        <v>1619122</v>
      </c>
      <c r="H30" s="32"/>
      <c r="I30" s="28">
        <v>24</v>
      </c>
      <c r="J30" s="28" t="s">
        <v>15</v>
      </c>
      <c r="K30" s="30">
        <v>1619122</v>
      </c>
      <c r="L30" s="30">
        <v>173766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7">
        <v>10</v>
      </c>
      <c r="D31" s="57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57">
        <v>2000</v>
      </c>
      <c r="D32" s="57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103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59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f>SUM(L34:L39)</f>
        <v>2002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59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59">
        <v>36221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1948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57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719859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57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57">
        <v>56500</v>
      </c>
      <c r="D42" s="57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191329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59"/>
      <c r="E43" s="59"/>
      <c r="F43" s="30"/>
      <c r="G43" s="30">
        <f t="shared" si="0"/>
        <v>0</v>
      </c>
      <c r="H43" s="5"/>
      <c r="I43" s="59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22" workbookViewId="0">
      <selection activeCell="J14" sqref="J14:J16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"/>
      <c r="N2" s="1"/>
      <c r="O2" s="1"/>
      <c r="P2" s="1"/>
    </row>
    <row r="3" spans="1:16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3"/>
    </row>
    <row r="6" spans="1:16" ht="15" customHeight="1" x14ac:dyDescent="0.25">
      <c r="A6" s="98" t="s">
        <v>2</v>
      </c>
      <c r="B6" s="98"/>
      <c r="C6" s="60"/>
      <c r="D6" s="102"/>
      <c r="E6" s="103"/>
      <c r="F6" s="5"/>
      <c r="G6" s="5"/>
    </row>
    <row r="7" spans="1:16" x14ac:dyDescent="0.25">
      <c r="A7" s="98" t="s">
        <v>3</v>
      </c>
      <c r="B7" s="98"/>
      <c r="C7" s="60"/>
      <c r="D7" s="5"/>
      <c r="E7" s="5"/>
      <c r="F7" s="5"/>
      <c r="G7" s="5"/>
      <c r="H7" s="6"/>
      <c r="I7" s="6"/>
    </row>
    <row r="8" spans="1:16" x14ac:dyDescent="0.25">
      <c r="A8" s="98" t="s">
        <v>4</v>
      </c>
      <c r="B8" s="98"/>
      <c r="C8" s="60"/>
      <c r="D8" s="5"/>
      <c r="E8" s="5"/>
      <c r="F8" s="5"/>
      <c r="G8" s="5"/>
      <c r="H8" s="5"/>
      <c r="I8" s="5"/>
    </row>
    <row r="9" spans="1:16" ht="35.25" customHeight="1" x14ac:dyDescent="0.25">
      <c r="A9" s="61" t="s">
        <v>5</v>
      </c>
      <c r="B9" s="106" t="s">
        <v>6</v>
      </c>
      <c r="C9" s="106"/>
      <c r="D9" s="8"/>
      <c r="E9" s="8"/>
      <c r="F9" s="8"/>
    </row>
    <row r="10" spans="1:16" ht="51" customHeight="1" x14ac:dyDescent="0.25">
      <c r="A10" s="9" t="s">
        <v>39</v>
      </c>
      <c r="B10" s="107">
        <v>7399735</v>
      </c>
      <c r="C10" s="10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10"/>
      <c r="H12" s="11"/>
      <c r="I12" s="111" t="s">
        <v>49</v>
      </c>
      <c r="J12" s="112"/>
      <c r="K12" s="112"/>
      <c r="L12" s="113"/>
      <c r="M12" s="11"/>
      <c r="N12" s="11"/>
      <c r="O12" s="11"/>
      <c r="P12" s="11"/>
    </row>
    <row r="13" spans="1:16" ht="15" customHeight="1" thickBot="1" x14ac:dyDescent="0.3">
      <c r="A13" s="104" t="s">
        <v>7</v>
      </c>
      <c r="B13" s="104" t="s">
        <v>8</v>
      </c>
      <c r="C13" s="104" t="s">
        <v>9</v>
      </c>
      <c r="D13" s="12" t="s">
        <v>10</v>
      </c>
      <c r="E13" s="13"/>
      <c r="F13" s="14"/>
      <c r="G13" s="104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 x14ac:dyDescent="0.25">
      <c r="A14" s="105"/>
      <c r="B14" s="105"/>
      <c r="C14" s="105"/>
      <c r="D14" s="17"/>
      <c r="E14" s="17"/>
      <c r="F14" s="18"/>
      <c r="G14" s="105"/>
      <c r="H14" s="15"/>
      <c r="I14" s="104" t="s">
        <v>7</v>
      </c>
      <c r="J14" s="104" t="s">
        <v>8</v>
      </c>
      <c r="K14" s="104" t="s">
        <v>12</v>
      </c>
      <c r="L14" s="104" t="s">
        <v>46</v>
      </c>
      <c r="M14" s="15"/>
      <c r="N14" s="15"/>
      <c r="O14" s="15"/>
    </row>
    <row r="15" spans="1:16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105"/>
      <c r="H15" s="15"/>
      <c r="I15" s="105"/>
      <c r="J15" s="105"/>
      <c r="K15" s="105"/>
      <c r="L15" s="105"/>
      <c r="M15" s="15"/>
      <c r="N15" s="15"/>
      <c r="O15" s="15"/>
    </row>
    <row r="16" spans="1:16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114"/>
      <c r="H16" s="15"/>
      <c r="I16" s="105"/>
      <c r="J16" s="105"/>
      <c r="K16" s="105"/>
      <c r="L16" s="105"/>
      <c r="M16" s="15"/>
      <c r="N16" s="15"/>
      <c r="O16" s="15"/>
    </row>
    <row r="17" spans="1:15" x14ac:dyDescent="0.25">
      <c r="A17" s="6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4">
        <f>+C17+D17+E17+F17</f>
        <v>7399735</v>
      </c>
      <c r="H17" s="25"/>
      <c r="I17" s="60"/>
      <c r="J17" s="22" t="s">
        <v>14</v>
      </c>
      <c r="K17" s="24">
        <f>K18+K19+K20++K21+K22+K23+K24+K25</f>
        <v>7399735</v>
      </c>
      <c r="L17" s="24">
        <f>L18+L19+L20++L21+L22+L23+L24+L25</f>
        <v>3693805</v>
      </c>
      <c r="M17" s="26"/>
      <c r="N17" s="26"/>
      <c r="O17" s="27"/>
    </row>
    <row r="18" spans="1:15" s="49" customFormat="1" ht="23.25" x14ac:dyDescent="0.25">
      <c r="A18" s="60">
        <v>3</v>
      </c>
      <c r="B18" s="28" t="s">
        <v>33</v>
      </c>
      <c r="C18" s="62">
        <v>1235021</v>
      </c>
      <c r="D18" s="50">
        <v>0</v>
      </c>
      <c r="E18" s="50"/>
      <c r="F18" s="50"/>
      <c r="G18" s="24">
        <f t="shared" ref="G18:G43" si="0">+C18+D18+E18+F18</f>
        <v>1235021</v>
      </c>
      <c r="H18" s="10"/>
      <c r="I18" s="28">
        <v>3</v>
      </c>
      <c r="J18" s="28" t="s">
        <v>33</v>
      </c>
      <c r="K18" s="30">
        <v>1235021</v>
      </c>
      <c r="L18" s="30">
        <v>718525</v>
      </c>
      <c r="M18" s="31"/>
      <c r="N18" s="31"/>
      <c r="O18" s="32"/>
    </row>
    <row r="19" spans="1:15" ht="23.25" x14ac:dyDescent="0.25">
      <c r="A19" s="6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24">
        <f t="shared" si="0"/>
        <v>213227</v>
      </c>
      <c r="H19" s="10"/>
      <c r="I19" s="28">
        <v>5</v>
      </c>
      <c r="J19" s="28" t="s">
        <v>15</v>
      </c>
      <c r="K19" s="30">
        <v>213227</v>
      </c>
      <c r="L19" s="30">
        <v>448818</v>
      </c>
      <c r="M19" s="31"/>
      <c r="N19" s="31"/>
      <c r="O19" s="32"/>
    </row>
    <row r="20" spans="1:15" ht="23.25" x14ac:dyDescent="0.25">
      <c r="A20" s="60">
        <v>6</v>
      </c>
      <c r="B20" s="28" t="s">
        <v>34</v>
      </c>
      <c r="C20" s="50">
        <v>14140</v>
      </c>
      <c r="D20" s="50">
        <v>0</v>
      </c>
      <c r="E20" s="50"/>
      <c r="F20" s="51"/>
      <c r="G20" s="24">
        <f t="shared" si="0"/>
        <v>14140</v>
      </c>
      <c r="H20" s="10"/>
      <c r="I20" s="28">
        <v>6</v>
      </c>
      <c r="J20" s="28" t="s">
        <v>34</v>
      </c>
      <c r="K20" s="30">
        <v>14140</v>
      </c>
      <c r="L20" s="30">
        <v>4450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24">
        <f t="shared" si="0"/>
        <v>4464305</v>
      </c>
      <c r="H21" s="32"/>
      <c r="I21" s="28">
        <v>8</v>
      </c>
      <c r="J21" s="28" t="s">
        <v>16</v>
      </c>
      <c r="K21" s="30">
        <v>4464305</v>
      </c>
      <c r="L21" s="30">
        <v>891408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423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24">
        <f t="shared" si="0"/>
        <v>0</v>
      </c>
      <c r="H23" s="32"/>
      <c r="I23" s="28">
        <v>12</v>
      </c>
      <c r="J23" s="28" t="s">
        <v>38</v>
      </c>
      <c r="K23" s="30"/>
      <c r="L23" s="30">
        <v>21548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24">
        <f t="shared" si="0"/>
        <v>200114</v>
      </c>
      <c r="H24" s="32"/>
      <c r="I24" s="28">
        <v>13</v>
      </c>
      <c r="J24" s="28" t="s">
        <v>36</v>
      </c>
      <c r="K24" s="30">
        <v>200114</v>
      </c>
      <c r="L24" s="30">
        <v>215715</v>
      </c>
      <c r="M24" s="31"/>
      <c r="N24" s="31"/>
      <c r="O24" s="32"/>
    </row>
    <row r="25" spans="1:15" ht="23.25" x14ac:dyDescent="0.25">
      <c r="A25" s="6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24">
        <f t="shared" si="0"/>
        <v>1272918</v>
      </c>
      <c r="H25" s="36"/>
      <c r="I25" s="28">
        <v>15</v>
      </c>
      <c r="J25" s="35" t="s">
        <v>17</v>
      </c>
      <c r="K25" s="30">
        <v>1272918</v>
      </c>
      <c r="L25" s="50">
        <v>1392918</v>
      </c>
      <c r="M25" s="31"/>
      <c r="N25" s="31"/>
      <c r="O25" s="10"/>
    </row>
    <row r="26" spans="1:15" x14ac:dyDescent="0.25">
      <c r="A26" s="6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4">
        <f>G27+G28+G29+G30+G31+G32+G33+G40+G41+G42+G43</f>
        <v>7399135</v>
      </c>
      <c r="H26" s="27"/>
      <c r="I26" s="60"/>
      <c r="J26" s="22" t="s">
        <v>18</v>
      </c>
      <c r="K26" s="24">
        <f>K27+K28+K29+K30+K31+K32+K33+K40+K41+K42+K43</f>
        <v>7399735</v>
      </c>
      <c r="L26" s="24">
        <f>L27+L28+L29+L30+L31+L32+L33+L40+L41+L42+L43</f>
        <v>2513087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62">
        <v>2095615</v>
      </c>
      <c r="D27" s="62">
        <v>0</v>
      </c>
      <c r="E27" s="62"/>
      <c r="F27" s="60"/>
      <c r="G27" s="30">
        <f>+C27+D27+E27+F27</f>
        <v>2095615</v>
      </c>
      <c r="H27" s="32"/>
      <c r="I27" s="28">
        <v>21</v>
      </c>
      <c r="J27" s="28" t="s">
        <v>19</v>
      </c>
      <c r="K27" s="30">
        <v>2095615</v>
      </c>
      <c r="L27" s="30">
        <v>568334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62">
        <v>1915471</v>
      </c>
      <c r="D28" s="62">
        <v>437640</v>
      </c>
      <c r="E28" s="48">
        <v>60000</v>
      </c>
      <c r="F28" s="34">
        <v>-120000</v>
      </c>
      <c r="G28" s="30">
        <f t="shared" si="0"/>
        <v>2293111</v>
      </c>
      <c r="H28" s="32"/>
      <c r="I28" s="28">
        <v>22</v>
      </c>
      <c r="J28" s="28" t="s">
        <v>20</v>
      </c>
      <c r="K28" s="30">
        <v>2293711</v>
      </c>
      <c r="L28" s="30">
        <v>569074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62">
        <v>33000</v>
      </c>
      <c r="D29" s="62">
        <v>0</v>
      </c>
      <c r="E29" s="30">
        <v>9281</v>
      </c>
      <c r="F29" s="34"/>
      <c r="G29" s="30">
        <f t="shared" si="0"/>
        <v>42281</v>
      </c>
      <c r="H29" s="32"/>
      <c r="I29" s="28">
        <v>23</v>
      </c>
      <c r="J29" s="28" t="s">
        <v>28</v>
      </c>
      <c r="K29" s="30">
        <v>42281</v>
      </c>
      <c r="L29" s="30">
        <v>9281</v>
      </c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62">
        <v>1455250</v>
      </c>
      <c r="D30" s="62">
        <v>99453</v>
      </c>
      <c r="E30" s="30">
        <v>64419</v>
      </c>
      <c r="F30" s="34">
        <v>57546</v>
      </c>
      <c r="G30" s="30">
        <f t="shared" si="0"/>
        <v>1676668</v>
      </c>
      <c r="H30" s="32"/>
      <c r="I30" s="28">
        <v>24</v>
      </c>
      <c r="J30" s="28" t="s">
        <v>15</v>
      </c>
      <c r="K30" s="30">
        <v>1676668</v>
      </c>
      <c r="L30" s="30">
        <v>409450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62">
        <v>2000</v>
      </c>
      <c r="D32" s="62">
        <v>0</v>
      </c>
      <c r="E32" s="30"/>
      <c r="F32" s="34"/>
      <c r="G32" s="30">
        <f t="shared" si="0"/>
        <v>2000</v>
      </c>
      <c r="H32" s="32"/>
      <c r="I32" s="28">
        <v>26</v>
      </c>
      <c r="J32" s="28" t="s">
        <v>29</v>
      </c>
      <c r="K32" s="30">
        <v>2000</v>
      </c>
      <c r="L32" s="30">
        <v>232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0">
        <v>0</v>
      </c>
      <c r="G33" s="24">
        <f t="shared" si="0"/>
        <v>141570</v>
      </c>
      <c r="H33" s="32"/>
      <c r="I33" s="28">
        <v>29</v>
      </c>
      <c r="J33" s="28" t="s">
        <v>21</v>
      </c>
      <c r="K33" s="30">
        <f>SUM(K34:K39)</f>
        <v>141570</v>
      </c>
      <c r="L33" s="30">
        <v>7594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>
        <f>SUM(C35:F35)</f>
        <v>36221</v>
      </c>
      <c r="H35" s="41"/>
      <c r="I35" s="9">
        <v>3</v>
      </c>
      <c r="J35" s="28" t="s">
        <v>22</v>
      </c>
      <c r="K35" s="60">
        <v>36221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3">
        <f t="shared" si="0"/>
        <v>50889</v>
      </c>
      <c r="H36" s="41"/>
      <c r="I36" s="9">
        <v>4</v>
      </c>
      <c r="J36" s="28" t="s">
        <v>23</v>
      </c>
      <c r="K36" s="30">
        <v>50889</v>
      </c>
      <c r="L36" s="30">
        <v>7306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3">
        <f t="shared" si="0"/>
        <v>9760</v>
      </c>
      <c r="H37" s="41"/>
      <c r="I37" s="9">
        <v>5</v>
      </c>
      <c r="J37" s="28" t="s">
        <v>24</v>
      </c>
      <c r="K37" s="30">
        <v>9760</v>
      </c>
      <c r="L37" s="30">
        <v>0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3">
        <f t="shared" si="0"/>
        <v>29300</v>
      </c>
      <c r="H38" s="32"/>
      <c r="I38" s="9">
        <v>6</v>
      </c>
      <c r="J38" s="28" t="s">
        <v>25</v>
      </c>
      <c r="K38" s="30">
        <v>29300</v>
      </c>
      <c r="L38" s="30">
        <v>54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3">
        <f t="shared" si="0"/>
        <v>15400</v>
      </c>
      <c r="H39" s="41"/>
      <c r="I39" s="9">
        <v>7</v>
      </c>
      <c r="J39" s="28" t="s">
        <v>26</v>
      </c>
      <c r="K39" s="30">
        <v>15400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62">
        <v>114940</v>
      </c>
      <c r="D40" s="42">
        <v>681571</v>
      </c>
      <c r="E40" s="42">
        <v>117565</v>
      </c>
      <c r="F40" s="40"/>
      <c r="G40" s="30">
        <f t="shared" si="0"/>
        <v>914076</v>
      </c>
      <c r="H40" s="41"/>
      <c r="I40" s="28">
        <v>31</v>
      </c>
      <c r="J40" s="38" t="s">
        <v>31</v>
      </c>
      <c r="K40" s="30">
        <v>914076</v>
      </c>
      <c r="L40" s="30">
        <v>757794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62">
        <v>40000</v>
      </c>
      <c r="D41" s="42"/>
      <c r="E41" s="42"/>
      <c r="F41" s="40"/>
      <c r="G41" s="30">
        <f t="shared" si="0"/>
        <v>40000</v>
      </c>
      <c r="H41" s="41"/>
      <c r="I41" s="28">
        <v>33</v>
      </c>
      <c r="J41" s="38" t="s">
        <v>37</v>
      </c>
      <c r="K41" s="30">
        <v>40000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62">
        <v>56500</v>
      </c>
      <c r="D42" s="62">
        <v>137304</v>
      </c>
      <c r="E42" s="42"/>
      <c r="F42" s="40"/>
      <c r="G42" s="30">
        <f t="shared" si="0"/>
        <v>193804</v>
      </c>
      <c r="H42" s="41"/>
      <c r="I42" s="28">
        <v>34</v>
      </c>
      <c r="J42" s="38" t="s">
        <v>32</v>
      </c>
      <c r="K42" s="30">
        <v>193804</v>
      </c>
      <c r="L42" s="30">
        <v>191328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topLeftCell="A21" workbookViewId="0">
      <selection activeCell="M35" sqref="M35"/>
    </sheetView>
  </sheetViews>
  <sheetFormatPr baseColWidth="10" defaultRowHeight="15" x14ac:dyDescent="0.2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"/>
      <c r="O2" s="1"/>
      <c r="P2" s="1"/>
      <c r="Q2" s="1"/>
    </row>
    <row r="3" spans="1:17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"/>
      <c r="O3" s="1"/>
      <c r="P3" s="1"/>
      <c r="Q3" s="1"/>
    </row>
    <row r="4" spans="1:17" ht="15.75" thickBot="1" x14ac:dyDescent="0.3"/>
    <row r="5" spans="1:17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2"/>
      <c r="J5" s="3"/>
    </row>
    <row r="6" spans="1:17" ht="15" customHeight="1" x14ac:dyDescent="0.25">
      <c r="A6" s="98" t="s">
        <v>2</v>
      </c>
      <c r="B6" s="98"/>
      <c r="C6" s="67"/>
      <c r="D6" s="102"/>
      <c r="E6" s="103"/>
      <c r="F6" s="5"/>
      <c r="G6" s="5"/>
      <c r="H6" s="5"/>
    </row>
    <row r="7" spans="1:17" x14ac:dyDescent="0.25">
      <c r="A7" s="98" t="s">
        <v>3</v>
      </c>
      <c r="B7" s="98"/>
      <c r="C7" s="67"/>
      <c r="D7" s="5"/>
      <c r="E7" s="5"/>
      <c r="F7" s="5"/>
      <c r="G7" s="5"/>
      <c r="H7" s="5"/>
      <c r="I7" s="6"/>
      <c r="J7" s="6"/>
    </row>
    <row r="8" spans="1:17" x14ac:dyDescent="0.25">
      <c r="A8" s="98" t="s">
        <v>4</v>
      </c>
      <c r="B8" s="98"/>
      <c r="C8" s="67"/>
      <c r="D8" s="5"/>
      <c r="E8" s="5"/>
      <c r="F8" s="5"/>
      <c r="G8" s="5"/>
      <c r="H8" s="5"/>
      <c r="I8" s="5"/>
      <c r="J8" s="5"/>
    </row>
    <row r="9" spans="1:17" ht="35.25" customHeight="1" x14ac:dyDescent="0.25">
      <c r="A9" s="64" t="s">
        <v>5</v>
      </c>
      <c r="B9" s="106" t="s">
        <v>6</v>
      </c>
      <c r="C9" s="106"/>
      <c r="D9" s="8"/>
      <c r="E9" s="8"/>
      <c r="F9" s="8"/>
      <c r="G9" s="8"/>
    </row>
    <row r="10" spans="1:17" ht="51" customHeight="1" x14ac:dyDescent="0.25">
      <c r="A10" s="9" t="s">
        <v>39</v>
      </c>
      <c r="B10" s="107">
        <v>7510979</v>
      </c>
      <c r="C10" s="107"/>
      <c r="D10" s="10"/>
      <c r="E10" s="10"/>
      <c r="F10" s="10"/>
      <c r="G10" s="10"/>
    </row>
    <row r="11" spans="1:17" ht="15.75" thickBot="1" x14ac:dyDescent="0.3"/>
    <row r="12" spans="1:17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09"/>
      <c r="H12" s="110"/>
      <c r="I12" s="11"/>
      <c r="J12" s="111" t="s">
        <v>50</v>
      </c>
      <c r="K12" s="112"/>
      <c r="L12" s="112"/>
      <c r="M12" s="113"/>
      <c r="N12" s="11"/>
      <c r="O12" s="11"/>
      <c r="P12" s="11"/>
      <c r="Q12" s="11"/>
    </row>
    <row r="13" spans="1:17" ht="15" customHeight="1" thickBot="1" x14ac:dyDescent="0.3">
      <c r="A13" s="104" t="s">
        <v>7</v>
      </c>
      <c r="B13" s="104" t="s">
        <v>8</v>
      </c>
      <c r="C13" s="104" t="s">
        <v>9</v>
      </c>
      <c r="D13" s="115" t="s">
        <v>10</v>
      </c>
      <c r="E13" s="116"/>
      <c r="F13" s="116"/>
      <c r="G13" s="117"/>
      <c r="H13" s="104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 x14ac:dyDescent="0.25">
      <c r="A14" s="105"/>
      <c r="B14" s="105"/>
      <c r="C14" s="105"/>
      <c r="D14" s="17"/>
      <c r="E14" s="17"/>
      <c r="F14" s="18"/>
      <c r="G14" s="17"/>
      <c r="H14" s="105"/>
      <c r="I14" s="15"/>
      <c r="J14" s="104" t="s">
        <v>7</v>
      </c>
      <c r="K14" s="104" t="s">
        <v>8</v>
      </c>
      <c r="L14" s="104" t="s">
        <v>12</v>
      </c>
      <c r="M14" s="104" t="s">
        <v>46</v>
      </c>
      <c r="N14" s="15"/>
      <c r="O14" s="15"/>
      <c r="P14" s="15"/>
    </row>
    <row r="15" spans="1:17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54" t="s">
        <v>51</v>
      </c>
      <c r="H15" s="105"/>
      <c r="I15" s="15"/>
      <c r="J15" s="105"/>
      <c r="K15" s="105"/>
      <c r="L15" s="105"/>
      <c r="M15" s="105"/>
      <c r="N15" s="15"/>
      <c r="O15" s="15"/>
      <c r="P15" s="15"/>
    </row>
    <row r="16" spans="1:17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21" t="s">
        <v>13</v>
      </c>
      <c r="H16" s="114"/>
      <c r="I16" s="15"/>
      <c r="J16" s="105"/>
      <c r="K16" s="105"/>
      <c r="L16" s="105"/>
      <c r="M16" s="105"/>
      <c r="N16" s="15"/>
      <c r="O16" s="15"/>
      <c r="P16" s="15"/>
    </row>
    <row r="17" spans="1:16" x14ac:dyDescent="0.25">
      <c r="A17" s="67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4">
        <f>+C17+D17+E17+F17</f>
        <v>7399735</v>
      </c>
      <c r="I17" s="25"/>
      <c r="J17" s="67"/>
      <c r="K17" s="22" t="s">
        <v>14</v>
      </c>
      <c r="L17" s="24">
        <f>L18+L19+L20++L21+L22+L23+L24+L25</f>
        <v>7510979</v>
      </c>
      <c r="M17" s="24">
        <f>M18+M19+M20++M21+M22+M23+M24+M25</f>
        <v>4128339</v>
      </c>
      <c r="N17" s="26"/>
      <c r="O17" s="26"/>
      <c r="P17" s="27"/>
    </row>
    <row r="18" spans="1:16" s="49" customFormat="1" ht="23.25" x14ac:dyDescent="0.25">
      <c r="A18" s="67">
        <v>3</v>
      </c>
      <c r="B18" s="28" t="s">
        <v>33</v>
      </c>
      <c r="C18" s="65">
        <v>1235021</v>
      </c>
      <c r="D18" s="50">
        <v>0</v>
      </c>
      <c r="E18" s="50"/>
      <c r="F18" s="50"/>
      <c r="G18" s="50">
        <v>1975</v>
      </c>
      <c r="H18" s="24">
        <f>SUM(C18:G18)</f>
        <v>1236996</v>
      </c>
      <c r="I18" s="10"/>
      <c r="J18" s="28">
        <v>3</v>
      </c>
      <c r="K18" s="28" t="s">
        <v>33</v>
      </c>
      <c r="L18" s="30">
        <v>1236996</v>
      </c>
      <c r="M18" s="30">
        <v>812251</v>
      </c>
      <c r="N18" s="31"/>
      <c r="O18" s="31"/>
      <c r="P18" s="32"/>
    </row>
    <row r="19" spans="1:16" ht="23.25" x14ac:dyDescent="0.25">
      <c r="A19" s="67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71291</v>
      </c>
      <c r="H19" s="24">
        <f t="shared" ref="H19:H25" si="0">SUM(C19:G19)</f>
        <v>284518</v>
      </c>
      <c r="I19" s="10"/>
      <c r="J19" s="28">
        <v>5</v>
      </c>
      <c r="K19" s="28" t="s">
        <v>15</v>
      </c>
      <c r="L19" s="30">
        <v>284518</v>
      </c>
      <c r="M19" s="30">
        <v>525726</v>
      </c>
      <c r="N19" s="31"/>
      <c r="O19" s="31"/>
      <c r="P19" s="32"/>
    </row>
    <row r="20" spans="1:16" ht="23.25" x14ac:dyDescent="0.25">
      <c r="A20" s="67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24">
        <f t="shared" si="0"/>
        <v>14140</v>
      </c>
      <c r="I20" s="10"/>
      <c r="J20" s="28">
        <v>6</v>
      </c>
      <c r="K20" s="28" t="s">
        <v>34</v>
      </c>
      <c r="L20" s="30">
        <v>14140</v>
      </c>
      <c r="M20" s="30">
        <v>5271</v>
      </c>
      <c r="N20" s="31"/>
      <c r="O20" s="31"/>
      <c r="P20" s="32"/>
    </row>
    <row r="21" spans="1:16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24">
        <f>SUM(C21:G21)</f>
        <v>4465182</v>
      </c>
      <c r="I21" s="32"/>
      <c r="J21" s="28">
        <v>8</v>
      </c>
      <c r="K21" s="28" t="s">
        <v>16</v>
      </c>
      <c r="L21" s="30">
        <v>4465182</v>
      </c>
      <c r="M21" s="30">
        <v>1132040</v>
      </c>
      <c r="N21" s="31"/>
      <c r="O21" s="31"/>
      <c r="P21" s="32"/>
    </row>
    <row r="22" spans="1:16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566</v>
      </c>
      <c r="N22" s="31"/>
      <c r="O22" s="31"/>
      <c r="P22" s="32"/>
    </row>
    <row r="23" spans="1:16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24">
        <f t="shared" si="0"/>
        <v>0</v>
      </c>
      <c r="I23" s="32"/>
      <c r="J23" s="28">
        <v>12</v>
      </c>
      <c r="K23" s="28" t="s">
        <v>38</v>
      </c>
      <c r="L23" s="30"/>
      <c r="M23" s="30">
        <v>22365</v>
      </c>
      <c r="N23" s="31"/>
      <c r="O23" s="31"/>
      <c r="P23" s="32"/>
    </row>
    <row r="24" spans="1:16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24">
        <f t="shared" si="0"/>
        <v>237215</v>
      </c>
      <c r="I24" s="32"/>
      <c r="J24" s="28">
        <v>13</v>
      </c>
      <c r="K24" s="28" t="s">
        <v>36</v>
      </c>
      <c r="L24" s="30">
        <v>237215</v>
      </c>
      <c r="M24" s="30">
        <v>237202</v>
      </c>
      <c r="N24" s="31"/>
      <c r="O24" s="31"/>
      <c r="P24" s="32"/>
    </row>
    <row r="25" spans="1:16" ht="23.25" x14ac:dyDescent="0.25">
      <c r="A25" s="67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24">
        <f t="shared" si="0"/>
        <v>1272918</v>
      </c>
      <c r="I25" s="36"/>
      <c r="J25" s="28">
        <v>15</v>
      </c>
      <c r="K25" s="35" t="s">
        <v>17</v>
      </c>
      <c r="L25" s="30">
        <v>1272918</v>
      </c>
      <c r="M25" s="50">
        <v>1392918</v>
      </c>
      <c r="N25" s="31"/>
      <c r="O25" s="31"/>
      <c r="P25" s="10"/>
    </row>
    <row r="26" spans="1:16" x14ac:dyDescent="0.25">
      <c r="A26" s="67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-62454</v>
      </c>
      <c r="G26" s="23"/>
      <c r="H26" s="24">
        <f>H27+H28+H29+H30+H31+H32+H33+H40+H41+H42+H43</f>
        <v>7510379</v>
      </c>
      <c r="I26" s="27"/>
      <c r="J26" s="67"/>
      <c r="K26" s="22" t="s">
        <v>18</v>
      </c>
      <c r="L26" s="24">
        <f>L27+L28+L29+L30+L31+L32+L33+L40+L41+L42+L43</f>
        <v>7510979</v>
      </c>
      <c r="M26" s="24">
        <f>M27+M28+M29+M30+M31+M32+M33+M40+M41+M42+M43</f>
        <v>3487360</v>
      </c>
      <c r="N26" s="26"/>
      <c r="O26" s="26"/>
      <c r="P26" s="27"/>
    </row>
    <row r="27" spans="1:16" ht="23.25" x14ac:dyDescent="0.25">
      <c r="A27" s="28">
        <v>21</v>
      </c>
      <c r="B27" s="28" t="s">
        <v>19</v>
      </c>
      <c r="C27" s="65">
        <v>2095615</v>
      </c>
      <c r="D27" s="65">
        <v>0</v>
      </c>
      <c r="E27" s="65"/>
      <c r="F27" s="67"/>
      <c r="G27" s="67"/>
      <c r="H27" s="30">
        <f>SUM(C27:G27)</f>
        <v>2095615</v>
      </c>
      <c r="I27" s="32"/>
      <c r="J27" s="28">
        <v>21</v>
      </c>
      <c r="K27" s="28" t="s">
        <v>19</v>
      </c>
      <c r="L27" s="30">
        <v>2095615</v>
      </c>
      <c r="M27" s="30">
        <v>756165</v>
      </c>
      <c r="N27" s="31"/>
      <c r="O27" s="31"/>
      <c r="P27" s="32"/>
    </row>
    <row r="28" spans="1:16" ht="34.5" x14ac:dyDescent="0.25">
      <c r="A28" s="28">
        <v>22</v>
      </c>
      <c r="B28" s="28" t="s">
        <v>20</v>
      </c>
      <c r="C28" s="65">
        <v>1915471</v>
      </c>
      <c r="D28" s="65">
        <v>437640</v>
      </c>
      <c r="E28" s="48">
        <v>60000</v>
      </c>
      <c r="F28" s="34">
        <v>-120000</v>
      </c>
      <c r="G28" s="34">
        <v>1475</v>
      </c>
      <c r="H28" s="30">
        <f t="shared" ref="H28:H32" si="2">SUM(C28:G28)</f>
        <v>2294586</v>
      </c>
      <c r="I28" s="32"/>
      <c r="J28" s="28">
        <v>22</v>
      </c>
      <c r="K28" s="28" t="s">
        <v>20</v>
      </c>
      <c r="L28" s="30">
        <v>2295186</v>
      </c>
      <c r="M28" s="30">
        <v>798903</v>
      </c>
      <c r="N28" s="31"/>
      <c r="O28" s="31"/>
      <c r="P28" s="32"/>
    </row>
    <row r="29" spans="1:16" ht="34.5" x14ac:dyDescent="0.25">
      <c r="A29" s="28">
        <v>23</v>
      </c>
      <c r="B29" s="28" t="s">
        <v>28</v>
      </c>
      <c r="C29" s="65">
        <v>33000</v>
      </c>
      <c r="D29" s="65">
        <v>0</v>
      </c>
      <c r="E29" s="30">
        <v>9281</v>
      </c>
      <c r="F29" s="34"/>
      <c r="G29" s="34"/>
      <c r="H29" s="30">
        <f t="shared" si="2"/>
        <v>42281</v>
      </c>
      <c r="I29" s="32"/>
      <c r="J29" s="28">
        <v>23</v>
      </c>
      <c r="K29" s="28" t="s">
        <v>28</v>
      </c>
      <c r="L29" s="30">
        <v>42281</v>
      </c>
      <c r="M29" s="30">
        <v>14517</v>
      </c>
      <c r="N29" s="31"/>
      <c r="O29" s="31"/>
      <c r="P29" s="32"/>
    </row>
    <row r="30" spans="1:16" ht="23.25" x14ac:dyDescent="0.25">
      <c r="A30" s="28">
        <v>24</v>
      </c>
      <c r="B30" s="28" t="s">
        <v>15</v>
      </c>
      <c r="C30" s="65">
        <v>1455250</v>
      </c>
      <c r="D30" s="65">
        <v>99453</v>
      </c>
      <c r="E30" s="30">
        <v>64419</v>
      </c>
      <c r="F30" s="34">
        <v>57546</v>
      </c>
      <c r="G30" s="34">
        <v>71291</v>
      </c>
      <c r="H30" s="30">
        <f t="shared" si="2"/>
        <v>1747959</v>
      </c>
      <c r="I30" s="32"/>
      <c r="J30" s="28">
        <v>24</v>
      </c>
      <c r="K30" s="28" t="s">
        <v>15</v>
      </c>
      <c r="L30" s="30">
        <v>1747959</v>
      </c>
      <c r="M30" s="30">
        <v>927363</v>
      </c>
      <c r="N30" s="31"/>
      <c r="O30" s="31"/>
      <c r="P30" s="32"/>
    </row>
    <row r="31" spans="1:16" x14ac:dyDescent="0.25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>SUM(C31:G31)</f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 x14ac:dyDescent="0.25">
      <c r="A32" s="28">
        <v>26</v>
      </c>
      <c r="B32" s="28" t="s">
        <v>29</v>
      </c>
      <c r="C32" s="65">
        <v>2000</v>
      </c>
      <c r="D32" s="65">
        <v>0</v>
      </c>
      <c r="E32" s="30"/>
      <c r="F32" s="34"/>
      <c r="G32" s="34">
        <v>1377</v>
      </c>
      <c r="H32" s="30">
        <f t="shared" si="2"/>
        <v>3377</v>
      </c>
      <c r="I32" s="32"/>
      <c r="J32" s="28">
        <v>26</v>
      </c>
      <c r="K32" s="28" t="s">
        <v>29</v>
      </c>
      <c r="L32" s="30">
        <v>3377</v>
      </c>
      <c r="M32" s="30">
        <v>2968</v>
      </c>
      <c r="N32" s="31"/>
      <c r="O32" s="31"/>
      <c r="P32" s="32"/>
    </row>
    <row r="33" spans="1:16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7">
        <v>0</v>
      </c>
      <c r="G33" s="67"/>
      <c r="H33" s="24">
        <f t="shared" ref="H33:H43" si="3">+C33+D33+E33+F33</f>
        <v>141570</v>
      </c>
      <c r="I33" s="32"/>
      <c r="J33" s="28">
        <v>29</v>
      </c>
      <c r="K33" s="28" t="s">
        <v>21</v>
      </c>
      <c r="L33" s="30">
        <f>SUM(L34:L39)</f>
        <v>141570</v>
      </c>
      <c r="M33" s="30">
        <f>SUM(M34:M39)</f>
        <v>11794</v>
      </c>
      <c r="N33" s="31"/>
      <c r="O33" s="31"/>
      <c r="P33" s="32"/>
    </row>
    <row r="34" spans="1:16" x14ac:dyDescent="0.25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3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>
        <f>SUM(C35:F35)</f>
        <v>36221</v>
      </c>
      <c r="I35" s="41"/>
      <c r="J35" s="9">
        <v>3</v>
      </c>
      <c r="K35" s="28" t="s">
        <v>22</v>
      </c>
      <c r="L35" s="67">
        <v>36221</v>
      </c>
      <c r="M35" s="33">
        <v>0</v>
      </c>
      <c r="N35" s="5"/>
      <c r="O35" s="5"/>
      <c r="P35" s="36"/>
    </row>
    <row r="36" spans="1:16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3">
        <f t="shared" si="3"/>
        <v>50889</v>
      </c>
      <c r="I36" s="41"/>
      <c r="J36" s="9">
        <v>4</v>
      </c>
      <c r="K36" s="28" t="s">
        <v>23</v>
      </c>
      <c r="L36" s="30">
        <v>50889</v>
      </c>
      <c r="M36" s="30">
        <v>10749</v>
      </c>
      <c r="N36" s="31"/>
      <c r="O36" s="31"/>
      <c r="P36" s="32"/>
    </row>
    <row r="37" spans="1:16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3">
        <f t="shared" si="3"/>
        <v>9760</v>
      </c>
      <c r="I37" s="41"/>
      <c r="J37" s="9">
        <v>5</v>
      </c>
      <c r="K37" s="28" t="s">
        <v>24</v>
      </c>
      <c r="L37" s="30">
        <v>9760</v>
      </c>
      <c r="M37" s="30">
        <v>0</v>
      </c>
      <c r="N37" s="31"/>
      <c r="O37" s="31"/>
      <c r="P37" s="32"/>
    </row>
    <row r="38" spans="1:16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3">
        <f t="shared" si="3"/>
        <v>29300</v>
      </c>
      <c r="I38" s="32"/>
      <c r="J38" s="9">
        <v>6</v>
      </c>
      <c r="K38" s="28" t="s">
        <v>25</v>
      </c>
      <c r="L38" s="30">
        <v>29300</v>
      </c>
      <c r="M38" s="30">
        <v>1045</v>
      </c>
      <c r="N38" s="31"/>
      <c r="O38" s="31"/>
      <c r="P38" s="32"/>
    </row>
    <row r="39" spans="1:16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3">
        <f t="shared" si="3"/>
        <v>15400</v>
      </c>
      <c r="I39" s="41"/>
      <c r="J39" s="9">
        <v>7</v>
      </c>
      <c r="K39" s="28" t="s">
        <v>26</v>
      </c>
      <c r="L39" s="30">
        <v>15400</v>
      </c>
      <c r="M39" s="30">
        <v>0</v>
      </c>
      <c r="N39" s="31"/>
      <c r="O39" s="31"/>
      <c r="P39" s="32"/>
    </row>
    <row r="40" spans="1:16" ht="19.5" x14ac:dyDescent="0.25">
      <c r="A40" s="28">
        <v>31</v>
      </c>
      <c r="B40" s="38" t="s">
        <v>31</v>
      </c>
      <c r="C40" s="65">
        <v>114940</v>
      </c>
      <c r="D40" s="42">
        <v>681571</v>
      </c>
      <c r="E40" s="42">
        <v>117565</v>
      </c>
      <c r="F40" s="40"/>
      <c r="G40" s="40">
        <v>37101</v>
      </c>
      <c r="H40" s="30">
        <f>SUM(C40:G40)</f>
        <v>951177</v>
      </c>
      <c r="I40" s="41"/>
      <c r="J40" s="28">
        <v>31</v>
      </c>
      <c r="K40" s="38" t="s">
        <v>31</v>
      </c>
      <c r="L40" s="30">
        <v>951177</v>
      </c>
      <c r="M40" s="30">
        <v>784322</v>
      </c>
      <c r="N40" s="31"/>
      <c r="O40" s="31"/>
      <c r="P40" s="32"/>
    </row>
    <row r="41" spans="1:16" ht="19.5" x14ac:dyDescent="0.25">
      <c r="A41" s="28">
        <v>33</v>
      </c>
      <c r="B41" s="38" t="s">
        <v>37</v>
      </c>
      <c r="C41" s="65">
        <v>40000</v>
      </c>
      <c r="D41" s="42"/>
      <c r="E41" s="42"/>
      <c r="F41" s="40"/>
      <c r="G41" s="40"/>
      <c r="H41" s="30">
        <f t="shared" si="3"/>
        <v>40000</v>
      </c>
      <c r="I41" s="41"/>
      <c r="J41" s="28">
        <v>33</v>
      </c>
      <c r="K41" s="38" t="s">
        <v>37</v>
      </c>
      <c r="L41" s="30">
        <v>40000</v>
      </c>
      <c r="M41" s="30">
        <v>0</v>
      </c>
      <c r="N41" s="31"/>
      <c r="O41" s="31"/>
      <c r="P41" s="32"/>
    </row>
    <row r="42" spans="1:16" ht="19.5" x14ac:dyDescent="0.25">
      <c r="A42" s="28">
        <v>34</v>
      </c>
      <c r="B42" s="38" t="s">
        <v>32</v>
      </c>
      <c r="C42" s="65">
        <v>56500</v>
      </c>
      <c r="D42" s="65">
        <v>137304</v>
      </c>
      <c r="E42" s="42"/>
      <c r="F42" s="40"/>
      <c r="G42" s="40"/>
      <c r="H42" s="30">
        <f t="shared" si="3"/>
        <v>193804</v>
      </c>
      <c r="I42" s="41"/>
      <c r="J42" s="28">
        <v>34</v>
      </c>
      <c r="K42" s="38" t="s">
        <v>32</v>
      </c>
      <c r="L42" s="30">
        <v>193804</v>
      </c>
      <c r="M42" s="30">
        <v>191328</v>
      </c>
      <c r="N42" s="31"/>
      <c r="O42" s="31"/>
      <c r="P42" s="32"/>
    </row>
    <row r="43" spans="1:16" ht="23.25" x14ac:dyDescent="0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3"/>
        <v>0</v>
      </c>
      <c r="I43" s="5"/>
      <c r="J43" s="67">
        <v>34</v>
      </c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 x14ac:dyDescent="0.25">
      <c r="J45" s="11"/>
    </row>
    <row r="46" spans="1:16" ht="15" customHeight="1" x14ac:dyDescent="0.25">
      <c r="J46" s="11"/>
    </row>
    <row r="47" spans="1:16" ht="15" customHeight="1" x14ac:dyDescent="0.25">
      <c r="D47" s="11"/>
      <c r="E47" s="44"/>
      <c r="F47" s="44"/>
      <c r="G47" s="44"/>
      <c r="H47" s="44"/>
      <c r="I47" s="11"/>
      <c r="J47" s="11"/>
    </row>
    <row r="48" spans="1:16" x14ac:dyDescent="0.25">
      <c r="D48" s="11"/>
      <c r="E48" s="44"/>
      <c r="F48" s="44"/>
      <c r="G48" s="44"/>
      <c r="H48" s="44"/>
      <c r="I48" s="11"/>
    </row>
    <row r="49" spans="4:9" ht="15" customHeight="1" x14ac:dyDescent="0.25">
      <c r="D49" s="11"/>
      <c r="E49" s="44"/>
      <c r="F49" s="44"/>
      <c r="G49" s="44"/>
      <c r="H49" s="44"/>
      <c r="I49" s="11"/>
    </row>
  </sheetData>
  <mergeCells count="19"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  <mergeCell ref="A8:B8"/>
    <mergeCell ref="A2:M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workbookViewId="0">
      <selection activeCell="H38" sqref="H38"/>
    </sheetView>
  </sheetViews>
  <sheetFormatPr baseColWidth="10" defaultRowHeight="15" x14ac:dyDescent="0.25"/>
  <cols>
    <col min="1" max="1" width="10.285156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"/>
      <c r="P2" s="1"/>
      <c r="Q2" s="1"/>
      <c r="R2" s="1"/>
    </row>
    <row r="3" spans="1:18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"/>
      <c r="P3" s="1"/>
      <c r="Q3" s="1"/>
      <c r="R3" s="1"/>
    </row>
    <row r="4" spans="1:18" ht="15.75" thickBot="1" x14ac:dyDescent="0.3"/>
    <row r="5" spans="1:18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2"/>
      <c r="J5" s="2"/>
      <c r="K5" s="3"/>
    </row>
    <row r="6" spans="1:18" ht="15" customHeight="1" x14ac:dyDescent="0.25">
      <c r="A6" s="98" t="s">
        <v>2</v>
      </c>
      <c r="B6" s="98"/>
      <c r="C6" s="68"/>
      <c r="D6" s="102"/>
      <c r="E6" s="103"/>
      <c r="F6" s="5"/>
      <c r="G6" s="5"/>
      <c r="H6" s="5"/>
      <c r="I6" s="5"/>
    </row>
    <row r="7" spans="1:18" x14ac:dyDescent="0.25">
      <c r="A7" s="98" t="s">
        <v>3</v>
      </c>
      <c r="B7" s="98"/>
      <c r="C7" s="68"/>
      <c r="D7" s="5"/>
      <c r="E7" s="5"/>
      <c r="F7" s="5"/>
      <c r="G7" s="5"/>
      <c r="H7" s="5"/>
      <c r="I7" s="5"/>
      <c r="J7" s="6"/>
      <c r="K7" s="6"/>
    </row>
    <row r="8" spans="1:18" x14ac:dyDescent="0.25">
      <c r="A8" s="98" t="s">
        <v>4</v>
      </c>
      <c r="B8" s="98"/>
      <c r="C8" s="68"/>
      <c r="D8" s="5"/>
      <c r="E8" s="5"/>
      <c r="F8" s="5"/>
      <c r="G8" s="5"/>
      <c r="H8" s="5"/>
      <c r="I8" s="5"/>
      <c r="J8" s="5"/>
      <c r="K8" s="5"/>
    </row>
    <row r="9" spans="1:18" ht="35.25" customHeight="1" x14ac:dyDescent="0.25">
      <c r="A9" s="69" t="s">
        <v>5</v>
      </c>
      <c r="B9" s="106" t="s">
        <v>6</v>
      </c>
      <c r="C9" s="106"/>
      <c r="D9" s="8"/>
      <c r="E9" s="8"/>
      <c r="F9" s="8"/>
      <c r="G9" s="8"/>
      <c r="H9" s="8"/>
    </row>
    <row r="10" spans="1:18" ht="51" customHeight="1" x14ac:dyDescent="0.25">
      <c r="A10" s="9" t="s">
        <v>39</v>
      </c>
      <c r="B10" s="107">
        <v>7636148</v>
      </c>
      <c r="C10" s="107"/>
      <c r="D10" s="10"/>
      <c r="E10" s="10"/>
      <c r="F10" s="10"/>
      <c r="G10" s="10"/>
      <c r="H10" s="10"/>
    </row>
    <row r="11" spans="1:18" ht="15.75" thickBot="1" x14ac:dyDescent="0.3"/>
    <row r="12" spans="1:18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09"/>
      <c r="H12" s="109"/>
      <c r="I12" s="110"/>
      <c r="J12" s="11"/>
      <c r="K12" s="111" t="s">
        <v>52</v>
      </c>
      <c r="L12" s="112"/>
      <c r="M12" s="112"/>
      <c r="N12" s="113"/>
      <c r="O12" s="11"/>
      <c r="P12" s="11"/>
      <c r="Q12" s="11"/>
      <c r="R12" s="11"/>
    </row>
    <row r="13" spans="1:18" ht="15" customHeight="1" thickBot="1" x14ac:dyDescent="0.3">
      <c r="A13" s="104" t="s">
        <v>7</v>
      </c>
      <c r="B13" s="104" t="s">
        <v>8</v>
      </c>
      <c r="C13" s="104" t="s">
        <v>9</v>
      </c>
      <c r="D13" s="118" t="s">
        <v>10</v>
      </c>
      <c r="E13" s="119"/>
      <c r="F13" s="119"/>
      <c r="G13" s="119"/>
      <c r="H13" s="120"/>
      <c r="I13" s="104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 x14ac:dyDescent="0.25">
      <c r="A14" s="105"/>
      <c r="B14" s="105"/>
      <c r="C14" s="105"/>
      <c r="D14" s="17"/>
      <c r="E14" s="17"/>
      <c r="F14" s="18"/>
      <c r="G14" s="17"/>
      <c r="H14" s="17"/>
      <c r="I14" s="105"/>
      <c r="J14" s="15"/>
      <c r="K14" s="104" t="s">
        <v>7</v>
      </c>
      <c r="L14" s="104" t="s">
        <v>8</v>
      </c>
      <c r="M14" s="104" t="s">
        <v>12</v>
      </c>
      <c r="N14" s="104" t="s">
        <v>46</v>
      </c>
      <c r="O14" s="15"/>
      <c r="P14" s="15"/>
      <c r="Q14" s="15"/>
    </row>
    <row r="15" spans="1:18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105"/>
      <c r="J15" s="15"/>
      <c r="K15" s="105"/>
      <c r="L15" s="105"/>
      <c r="M15" s="105"/>
      <c r="N15" s="105"/>
      <c r="O15" s="15"/>
      <c r="P15" s="15"/>
      <c r="Q15" s="15"/>
    </row>
    <row r="16" spans="1:18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114"/>
      <c r="J16" s="15"/>
      <c r="K16" s="105"/>
      <c r="L16" s="105"/>
      <c r="M16" s="105"/>
      <c r="N16" s="105"/>
      <c r="O16" s="15"/>
      <c r="P16" s="15"/>
      <c r="Q16" s="15"/>
    </row>
    <row r="17" spans="1:17" x14ac:dyDescent="0.25">
      <c r="A17" s="6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4">
        <f>SUM(I18:I25)</f>
        <v>7636148</v>
      </c>
      <c r="J17" s="25"/>
      <c r="K17" s="68"/>
      <c r="L17" s="22" t="s">
        <v>14</v>
      </c>
      <c r="M17" s="24">
        <f>M18+M19+M20++M21+M22+M23+M24+M25</f>
        <v>7636148</v>
      </c>
      <c r="N17" s="24">
        <f>N18+N19+N20++N21+N22+N23+N24+N25</f>
        <v>5269251</v>
      </c>
      <c r="O17" s="26"/>
      <c r="P17" s="26"/>
      <c r="Q17" s="27"/>
    </row>
    <row r="18" spans="1:17" s="49" customFormat="1" ht="23.25" x14ac:dyDescent="0.25">
      <c r="A18" s="68">
        <v>3</v>
      </c>
      <c r="B18" s="28" t="s">
        <v>33</v>
      </c>
      <c r="C18" s="70">
        <v>1235021</v>
      </c>
      <c r="D18" s="50">
        <v>0</v>
      </c>
      <c r="E18" s="50"/>
      <c r="F18" s="50"/>
      <c r="G18" s="50">
        <v>1975</v>
      </c>
      <c r="H18" s="50"/>
      <c r="I18" s="24">
        <f>SUM(C18:G18)</f>
        <v>1236996</v>
      </c>
      <c r="J18" s="10"/>
      <c r="K18" s="28">
        <v>3</v>
      </c>
      <c r="L18" s="28" t="s">
        <v>33</v>
      </c>
      <c r="M18" s="30">
        <v>1236996</v>
      </c>
      <c r="N18" s="30">
        <v>961297</v>
      </c>
      <c r="O18" s="31"/>
      <c r="P18" s="31"/>
      <c r="Q18" s="32"/>
    </row>
    <row r="19" spans="1:17" ht="23.25" x14ac:dyDescent="0.25">
      <c r="A19" s="6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105593</v>
      </c>
      <c r="I19" s="24">
        <f>SUM(C19:H19)</f>
        <v>390116</v>
      </c>
      <c r="J19" s="10"/>
      <c r="K19" s="28">
        <v>5</v>
      </c>
      <c r="L19" s="28" t="s">
        <v>15</v>
      </c>
      <c r="M19" s="30">
        <v>390116</v>
      </c>
      <c r="N19" s="30">
        <v>660321</v>
      </c>
      <c r="O19" s="31"/>
      <c r="P19" s="31"/>
      <c r="Q19" s="32"/>
    </row>
    <row r="20" spans="1:17" ht="23.25" x14ac:dyDescent="0.25">
      <c r="A20" s="6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24">
        <f t="shared" ref="I20:I25" si="0">SUM(C20:G20)</f>
        <v>14140</v>
      </c>
      <c r="J20" s="10"/>
      <c r="K20" s="28">
        <v>6</v>
      </c>
      <c r="L20" s="28" t="s">
        <v>34</v>
      </c>
      <c r="M20" s="30">
        <v>14140</v>
      </c>
      <c r="N20" s="30">
        <v>7312</v>
      </c>
      <c r="O20" s="31"/>
      <c r="P20" s="31"/>
      <c r="Q20" s="32"/>
    </row>
    <row r="21" spans="1:17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24">
        <f>SUM(C21:H21)</f>
        <v>4467582</v>
      </c>
      <c r="J21" s="32"/>
      <c r="K21" s="28">
        <v>8</v>
      </c>
      <c r="L21" s="28" t="s">
        <v>16</v>
      </c>
      <c r="M21" s="30">
        <v>4467582</v>
      </c>
      <c r="N21" s="30">
        <v>2083908</v>
      </c>
      <c r="O21" s="31"/>
      <c r="P21" s="31"/>
      <c r="Q21" s="32"/>
    </row>
    <row r="22" spans="1:17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si="0"/>
        <v>10</v>
      </c>
      <c r="J22" s="32"/>
      <c r="K22" s="28">
        <v>10</v>
      </c>
      <c r="L22" s="28" t="s">
        <v>35</v>
      </c>
      <c r="M22" s="30">
        <v>10</v>
      </c>
      <c r="N22" s="30">
        <v>709</v>
      </c>
      <c r="O22" s="31"/>
      <c r="P22" s="31"/>
      <c r="Q22" s="32"/>
    </row>
    <row r="23" spans="1:17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24">
        <f t="shared" si="0"/>
        <v>0</v>
      </c>
      <c r="J23" s="32"/>
      <c r="K23" s="28">
        <v>12</v>
      </c>
      <c r="L23" s="28" t="s">
        <v>38</v>
      </c>
      <c r="M23" s="30"/>
      <c r="N23" s="30">
        <v>23477</v>
      </c>
      <c r="O23" s="31"/>
      <c r="P23" s="31"/>
      <c r="Q23" s="32"/>
    </row>
    <row r="24" spans="1:17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24">
        <f>SUM(C24:H24)</f>
        <v>254386</v>
      </c>
      <c r="J24" s="32"/>
      <c r="K24" s="28">
        <v>13</v>
      </c>
      <c r="L24" s="28" t="s">
        <v>36</v>
      </c>
      <c r="M24" s="30">
        <v>254386</v>
      </c>
      <c r="N24" s="30">
        <v>259309</v>
      </c>
      <c r="O24" s="31"/>
      <c r="P24" s="31"/>
      <c r="Q24" s="32"/>
    </row>
    <row r="25" spans="1:17" ht="23.25" x14ac:dyDescent="0.25">
      <c r="A25" s="6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24">
        <f t="shared" si="0"/>
        <v>1272918</v>
      </c>
      <c r="J25" s="36"/>
      <c r="K25" s="28">
        <v>15</v>
      </c>
      <c r="L25" s="35" t="s">
        <v>17</v>
      </c>
      <c r="M25" s="30">
        <v>1272918</v>
      </c>
      <c r="N25" s="50">
        <v>1272918</v>
      </c>
      <c r="O25" s="31"/>
      <c r="P25" s="31"/>
      <c r="Q25" s="10"/>
    </row>
    <row r="26" spans="1:17" x14ac:dyDescent="0.25">
      <c r="A26" s="6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4">
        <f>I27+I28+I29+I30+I31+I32+I33+I40+I41+I42</f>
        <v>7636148</v>
      </c>
      <c r="J26" s="27"/>
      <c r="K26" s="68"/>
      <c r="L26" s="22" t="s">
        <v>18</v>
      </c>
      <c r="M26" s="24">
        <f>M27+M28+M29+M30+M31+M32+M33+M40+M41+M42+M43</f>
        <v>7636148</v>
      </c>
      <c r="N26" s="24">
        <f>N27+N28+N29+N30+N31+N32+N33+N40+N41+N42+N43</f>
        <v>4197347</v>
      </c>
      <c r="O26" s="26"/>
      <c r="P26" s="26"/>
      <c r="Q26" s="27"/>
    </row>
    <row r="27" spans="1:17" ht="23.25" x14ac:dyDescent="0.25">
      <c r="A27" s="28">
        <v>21</v>
      </c>
      <c r="B27" s="28" t="s">
        <v>19</v>
      </c>
      <c r="C27" s="70">
        <v>2095615</v>
      </c>
      <c r="D27" s="70">
        <v>0</v>
      </c>
      <c r="E27" s="70"/>
      <c r="F27" s="68"/>
      <c r="G27" s="68"/>
      <c r="H27" s="68"/>
      <c r="I27" s="30">
        <f>SUM(C27:G27)</f>
        <v>2095615</v>
      </c>
      <c r="J27" s="32"/>
      <c r="K27" s="28">
        <v>21</v>
      </c>
      <c r="L27" s="28" t="s">
        <v>19</v>
      </c>
      <c r="M27" s="30">
        <v>2095615</v>
      </c>
      <c r="N27" s="30">
        <v>1006096</v>
      </c>
      <c r="O27" s="31"/>
      <c r="P27" s="31"/>
      <c r="Q27" s="32"/>
    </row>
    <row r="28" spans="1:17" ht="34.5" x14ac:dyDescent="0.25">
      <c r="A28" s="28">
        <v>22</v>
      </c>
      <c r="B28" s="28" t="s">
        <v>20</v>
      </c>
      <c r="C28" s="70">
        <v>1915471</v>
      </c>
      <c r="D28" s="70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0">
        <f>SUM(C28:H28)</f>
        <v>2283901</v>
      </c>
      <c r="J28" s="32"/>
      <c r="K28" s="28">
        <v>22</v>
      </c>
      <c r="L28" s="28" t="s">
        <v>20</v>
      </c>
      <c r="M28" s="30">
        <v>2283901</v>
      </c>
      <c r="N28" s="30">
        <v>1039728</v>
      </c>
      <c r="O28" s="31"/>
      <c r="P28" s="31"/>
      <c r="Q28" s="32"/>
    </row>
    <row r="29" spans="1:17" ht="34.5" x14ac:dyDescent="0.25">
      <c r="A29" s="28">
        <v>23</v>
      </c>
      <c r="B29" s="28" t="s">
        <v>28</v>
      </c>
      <c r="C29" s="70">
        <v>33000</v>
      </c>
      <c r="D29" s="70">
        <v>0</v>
      </c>
      <c r="E29" s="30">
        <v>9281</v>
      </c>
      <c r="F29" s="34"/>
      <c r="G29" s="34"/>
      <c r="H29" s="34"/>
      <c r="I29" s="30">
        <f t="shared" ref="I29" si="2">SUM(C29:G29)</f>
        <v>42281</v>
      </c>
      <c r="J29" s="32"/>
      <c r="K29" s="28">
        <v>23</v>
      </c>
      <c r="L29" s="28" t="s">
        <v>28</v>
      </c>
      <c r="M29" s="30">
        <v>42281</v>
      </c>
      <c r="N29" s="30">
        <v>14517</v>
      </c>
      <c r="O29" s="31"/>
      <c r="P29" s="31"/>
      <c r="Q29" s="32"/>
    </row>
    <row r="30" spans="1:17" ht="23.25" x14ac:dyDescent="0.25">
      <c r="A30" s="28">
        <v>24</v>
      </c>
      <c r="B30" s="28" t="s">
        <v>15</v>
      </c>
      <c r="C30" s="70">
        <v>1455250</v>
      </c>
      <c r="D30" s="70">
        <v>99453</v>
      </c>
      <c r="E30" s="30">
        <v>64419</v>
      </c>
      <c r="F30" s="34">
        <v>57546</v>
      </c>
      <c r="G30" s="34">
        <v>71296</v>
      </c>
      <c r="H30" s="34">
        <v>117878</v>
      </c>
      <c r="I30" s="30">
        <f>SUM(C30:H30)</f>
        <v>1865842</v>
      </c>
      <c r="J30" s="32"/>
      <c r="K30" s="28">
        <v>24</v>
      </c>
      <c r="L30" s="28" t="s">
        <v>15</v>
      </c>
      <c r="M30" s="30">
        <v>1865842</v>
      </c>
      <c r="N30" s="30">
        <v>1104551</v>
      </c>
      <c r="O30" s="31"/>
      <c r="P30" s="31"/>
      <c r="Q30" s="32"/>
    </row>
    <row r="31" spans="1:17" x14ac:dyDescent="0.25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>SUM(C31:G31)</f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 x14ac:dyDescent="0.25">
      <c r="A32" s="28">
        <v>26</v>
      </c>
      <c r="B32" s="28" t="s">
        <v>29</v>
      </c>
      <c r="C32" s="70">
        <v>2000</v>
      </c>
      <c r="D32" s="70">
        <v>0</v>
      </c>
      <c r="E32" s="30"/>
      <c r="F32" s="34"/>
      <c r="G32" s="34">
        <v>1377</v>
      </c>
      <c r="H32" s="34">
        <v>1400</v>
      </c>
      <c r="I32" s="30">
        <f>SUM(C32:H32)</f>
        <v>4777</v>
      </c>
      <c r="J32" s="32"/>
      <c r="K32" s="28">
        <v>26</v>
      </c>
      <c r="L32" s="28" t="s">
        <v>29</v>
      </c>
      <c r="M32" s="30">
        <v>4777</v>
      </c>
      <c r="N32" s="30">
        <v>4455</v>
      </c>
      <c r="O32" s="31"/>
      <c r="P32" s="31"/>
      <c r="Q32" s="32"/>
    </row>
    <row r="33" spans="1:17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68">
        <v>0</v>
      </c>
      <c r="G33" s="68"/>
      <c r="H33" s="68"/>
      <c r="I33" s="24">
        <f>SUM(I34:I39)</f>
        <v>141570</v>
      </c>
      <c r="J33" s="32"/>
      <c r="K33" s="28">
        <v>29</v>
      </c>
      <c r="L33" s="28" t="s">
        <v>21</v>
      </c>
      <c r="M33" s="30">
        <f>SUM(M34:M39)</f>
        <v>141570</v>
      </c>
      <c r="N33" s="30">
        <f>SUM(N34:N39)</f>
        <v>15957</v>
      </c>
      <c r="O33" s="31"/>
      <c r="P33" s="31"/>
      <c r="Q33" s="32"/>
    </row>
    <row r="34" spans="1:17" x14ac:dyDescent="0.25">
      <c r="A34" s="9">
        <v>1</v>
      </c>
      <c r="B34" s="28" t="s">
        <v>30</v>
      </c>
      <c r="C34" s="42">
        <v>0</v>
      </c>
      <c r="D34" s="37"/>
      <c r="E34" s="34"/>
      <c r="F34" s="68"/>
      <c r="G34" s="68"/>
      <c r="H34" s="68"/>
      <c r="I34" s="43">
        <f t="shared" ref="I34:I43" si="3">+C34+D34+E34+F34</f>
        <v>0</v>
      </c>
      <c r="J34" s="32"/>
      <c r="K34" s="9">
        <v>1</v>
      </c>
      <c r="L34" s="28" t="s">
        <v>30</v>
      </c>
      <c r="M34" s="30">
        <v>0</v>
      </c>
      <c r="N34" s="30">
        <v>0</v>
      </c>
      <c r="O34" s="31"/>
      <c r="P34" s="31"/>
      <c r="Q34" s="32"/>
    </row>
    <row r="35" spans="1:17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>
        <f>SUM(C35:F35)</f>
        <v>36221</v>
      </c>
      <c r="J35" s="41"/>
      <c r="K35" s="9">
        <v>3</v>
      </c>
      <c r="L35" s="28" t="s">
        <v>22</v>
      </c>
      <c r="M35" s="51">
        <v>36221</v>
      </c>
      <c r="N35" s="33">
        <v>147</v>
      </c>
      <c r="O35" s="5"/>
      <c r="P35" s="5"/>
      <c r="Q35" s="36"/>
    </row>
    <row r="36" spans="1:17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3">
        <f t="shared" si="3"/>
        <v>50889</v>
      </c>
      <c r="J36" s="41"/>
      <c r="K36" s="9">
        <v>4</v>
      </c>
      <c r="L36" s="28" t="s">
        <v>23</v>
      </c>
      <c r="M36" s="30">
        <v>50889</v>
      </c>
      <c r="N36" s="30">
        <v>14645</v>
      </c>
      <c r="O36" s="31"/>
      <c r="P36" s="31"/>
      <c r="Q36" s="32"/>
    </row>
    <row r="37" spans="1:17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3">
        <f t="shared" si="3"/>
        <v>9760</v>
      </c>
      <c r="J37" s="41"/>
      <c r="K37" s="9">
        <v>5</v>
      </c>
      <c r="L37" s="28" t="s">
        <v>24</v>
      </c>
      <c r="M37" s="30">
        <v>9760</v>
      </c>
      <c r="N37" s="30">
        <v>0</v>
      </c>
      <c r="O37" s="31"/>
      <c r="P37" s="31"/>
      <c r="Q37" s="32"/>
    </row>
    <row r="38" spans="1:17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3">
        <f>SUM(C38:H38)</f>
        <v>29300</v>
      </c>
      <c r="J38" s="32"/>
      <c r="K38" s="9">
        <v>6</v>
      </c>
      <c r="L38" s="28" t="s">
        <v>25</v>
      </c>
      <c r="M38" s="30">
        <v>29300</v>
      </c>
      <c r="N38" s="30">
        <v>1165</v>
      </c>
      <c r="O38" s="31"/>
      <c r="P38" s="31"/>
      <c r="Q38" s="32"/>
    </row>
    <row r="39" spans="1:17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3">
        <f t="shared" si="3"/>
        <v>15400</v>
      </c>
      <c r="J39" s="41"/>
      <c r="K39" s="9">
        <v>7</v>
      </c>
      <c r="L39" s="28" t="s">
        <v>26</v>
      </c>
      <c r="M39" s="30">
        <v>15400</v>
      </c>
      <c r="N39" s="30">
        <v>0</v>
      </c>
      <c r="O39" s="31"/>
      <c r="P39" s="31"/>
      <c r="Q39" s="32"/>
    </row>
    <row r="40" spans="1:17" ht="19.5" x14ac:dyDescent="0.25">
      <c r="A40" s="28">
        <v>31</v>
      </c>
      <c r="B40" s="38" t="s">
        <v>31</v>
      </c>
      <c r="C40" s="70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30">
        <f>SUM(C40:H40)</f>
        <v>968348</v>
      </c>
      <c r="J40" s="41"/>
      <c r="K40" s="28">
        <v>31</v>
      </c>
      <c r="L40" s="38" t="s">
        <v>31</v>
      </c>
      <c r="M40" s="30">
        <v>968348</v>
      </c>
      <c r="N40" s="30">
        <v>820715</v>
      </c>
      <c r="O40" s="31"/>
      <c r="P40" s="31"/>
      <c r="Q40" s="32"/>
    </row>
    <row r="41" spans="1:17" ht="19.5" x14ac:dyDescent="0.25">
      <c r="A41" s="28">
        <v>33</v>
      </c>
      <c r="B41" s="38" t="s">
        <v>37</v>
      </c>
      <c r="C41" s="70">
        <v>40000</v>
      </c>
      <c r="D41" s="42"/>
      <c r="E41" s="42"/>
      <c r="F41" s="40"/>
      <c r="G41" s="40"/>
      <c r="H41" s="40"/>
      <c r="I41" s="30">
        <f t="shared" si="3"/>
        <v>40000</v>
      </c>
      <c r="J41" s="41"/>
      <c r="K41" s="28">
        <v>33</v>
      </c>
      <c r="L41" s="38" t="s">
        <v>37</v>
      </c>
      <c r="M41" s="30">
        <v>40000</v>
      </c>
      <c r="N41" s="30">
        <v>0</v>
      </c>
      <c r="O41" s="31"/>
      <c r="P41" s="31"/>
      <c r="Q41" s="32"/>
    </row>
    <row r="42" spans="1:17" ht="19.5" x14ac:dyDescent="0.25">
      <c r="A42" s="28">
        <v>34</v>
      </c>
      <c r="B42" s="38" t="s">
        <v>32</v>
      </c>
      <c r="C42" s="70">
        <v>56500</v>
      </c>
      <c r="D42" s="70">
        <v>137304</v>
      </c>
      <c r="E42" s="42"/>
      <c r="F42" s="40"/>
      <c r="G42" s="40"/>
      <c r="H42" s="40"/>
      <c r="I42" s="30">
        <f t="shared" si="3"/>
        <v>193804</v>
      </c>
      <c r="J42" s="41"/>
      <c r="K42" s="28">
        <v>34</v>
      </c>
      <c r="L42" s="38" t="s">
        <v>32</v>
      </c>
      <c r="M42" s="30">
        <v>193804</v>
      </c>
      <c r="N42" s="30">
        <v>191328</v>
      </c>
      <c r="O42" s="31"/>
      <c r="P42" s="31"/>
      <c r="Q42" s="32"/>
    </row>
    <row r="43" spans="1:17" ht="23.25" x14ac:dyDescent="0.25">
      <c r="A43" s="28">
        <v>35</v>
      </c>
      <c r="B43" s="22" t="s">
        <v>27</v>
      </c>
      <c r="C43" s="9">
        <v>0</v>
      </c>
      <c r="D43" s="68"/>
      <c r="E43" s="68"/>
      <c r="F43" s="30"/>
      <c r="G43" s="30"/>
      <c r="H43" s="30"/>
      <c r="I43" s="30">
        <f t="shared" si="3"/>
        <v>0</v>
      </c>
      <c r="J43" s="5"/>
      <c r="K43" s="68">
        <v>34</v>
      </c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 x14ac:dyDescent="0.25">
      <c r="K45" s="11"/>
    </row>
    <row r="46" spans="1:17" ht="15" customHeight="1" x14ac:dyDescent="0.25">
      <c r="K46" s="11"/>
    </row>
    <row r="47" spans="1:17" ht="15" customHeight="1" x14ac:dyDescent="0.25">
      <c r="D47" s="11"/>
      <c r="E47" s="44"/>
      <c r="F47" s="44"/>
      <c r="G47" s="44"/>
      <c r="H47" s="44"/>
      <c r="I47" s="44"/>
      <c r="J47" s="11"/>
      <c r="K47" s="11"/>
    </row>
    <row r="48" spans="1:17" x14ac:dyDescent="0.25">
      <c r="D48" s="11"/>
      <c r="E48" s="44"/>
      <c r="F48" s="44"/>
      <c r="G48" s="44"/>
      <c r="H48" s="44"/>
      <c r="I48" s="44"/>
      <c r="J48" s="11"/>
    </row>
    <row r="49" spans="4:10" ht="15" customHeight="1" x14ac:dyDescent="0.25">
      <c r="D49" s="11"/>
      <c r="E49" s="44"/>
      <c r="F49" s="44"/>
      <c r="G49" s="44"/>
      <c r="H49" s="44"/>
      <c r="I49" s="44"/>
      <c r="J49" s="11"/>
    </row>
  </sheetData>
  <mergeCells count="19">
    <mergeCell ref="A8:B8"/>
    <mergeCell ref="A2:N3"/>
    <mergeCell ref="A5:E5"/>
    <mergeCell ref="A6:B6"/>
    <mergeCell ref="D6:E6"/>
    <mergeCell ref="A7:B7"/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topLeftCell="A13" workbookViewId="0">
      <selection activeCell="J28" sqref="J28:J29"/>
    </sheetView>
  </sheetViews>
  <sheetFormatPr baseColWidth="10" defaultRowHeight="15" x14ac:dyDescent="0.25"/>
  <cols>
    <col min="1" max="1" width="10.28515625" customWidth="1"/>
    <col min="2" max="3" width="13" customWidth="1"/>
    <col min="10" max="10" width="14.7109375" customWidth="1"/>
    <col min="11" max="11" width="7.42578125" customWidth="1"/>
    <col min="12" max="12" width="18.28515625" bestFit="1" customWidth="1"/>
    <col min="13" max="13" width="13.140625" customWidth="1"/>
  </cols>
  <sheetData>
    <row r="2" spans="1:19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"/>
      <c r="Q2" s="1"/>
      <c r="R2" s="1"/>
      <c r="S2" s="1"/>
    </row>
    <row r="3" spans="1:19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"/>
      <c r="Q3" s="1"/>
      <c r="R3" s="1"/>
      <c r="S3" s="1"/>
    </row>
    <row r="4" spans="1:19" ht="15.75" thickBot="1" x14ac:dyDescent="0.3"/>
    <row r="5" spans="1:19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2"/>
      <c r="J5" s="2"/>
      <c r="K5" s="2"/>
      <c r="L5" s="3"/>
    </row>
    <row r="6" spans="1:19" ht="15" customHeight="1" x14ac:dyDescent="0.25">
      <c r="A6" s="98" t="s">
        <v>2</v>
      </c>
      <c r="B6" s="98"/>
      <c r="C6" s="73"/>
      <c r="D6" s="102"/>
      <c r="E6" s="103"/>
      <c r="F6" s="5"/>
      <c r="G6" s="5"/>
      <c r="H6" s="5"/>
      <c r="I6" s="5"/>
      <c r="J6" s="5"/>
    </row>
    <row r="7" spans="1:19" x14ac:dyDescent="0.25">
      <c r="A7" s="98" t="s">
        <v>3</v>
      </c>
      <c r="B7" s="98"/>
      <c r="C7" s="73"/>
      <c r="D7" s="5"/>
      <c r="E7" s="5"/>
      <c r="F7" s="5"/>
      <c r="G7" s="5"/>
      <c r="H7" s="5"/>
      <c r="I7" s="5"/>
      <c r="J7" s="5"/>
      <c r="K7" s="6"/>
      <c r="L7" s="6"/>
    </row>
    <row r="8" spans="1:19" x14ac:dyDescent="0.25">
      <c r="A8" s="98" t="s">
        <v>4</v>
      </c>
      <c r="B8" s="98"/>
      <c r="C8" s="73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 x14ac:dyDescent="0.25">
      <c r="A9" s="74" t="s">
        <v>5</v>
      </c>
      <c r="B9" s="106" t="s">
        <v>6</v>
      </c>
      <c r="C9" s="106"/>
      <c r="D9" s="8"/>
      <c r="E9" s="8"/>
      <c r="F9" s="8"/>
      <c r="G9" s="8"/>
      <c r="H9" s="8"/>
      <c r="I9" s="8"/>
    </row>
    <row r="10" spans="1:19" ht="51" customHeight="1" x14ac:dyDescent="0.25">
      <c r="A10" s="9" t="s">
        <v>39</v>
      </c>
      <c r="B10" s="107">
        <v>7769195</v>
      </c>
      <c r="C10" s="107"/>
      <c r="D10" s="10"/>
      <c r="E10" s="10"/>
      <c r="F10" s="10"/>
      <c r="G10" s="10"/>
      <c r="H10" s="10"/>
      <c r="I10" s="10"/>
    </row>
    <row r="11" spans="1:19" ht="15.75" thickBot="1" x14ac:dyDescent="0.3"/>
    <row r="12" spans="1:19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09"/>
      <c r="H12" s="109"/>
      <c r="I12" s="109"/>
      <c r="J12" s="110"/>
      <c r="K12" s="11"/>
      <c r="L12" s="111" t="s">
        <v>52</v>
      </c>
      <c r="M12" s="112"/>
      <c r="N12" s="112"/>
      <c r="O12" s="113"/>
      <c r="P12" s="11"/>
      <c r="Q12" s="11"/>
      <c r="R12" s="11"/>
      <c r="S12" s="11"/>
    </row>
    <row r="13" spans="1:19" ht="15" customHeight="1" thickBot="1" x14ac:dyDescent="0.3">
      <c r="A13" s="104" t="s">
        <v>7</v>
      </c>
      <c r="B13" s="104" t="s">
        <v>8</v>
      </c>
      <c r="C13" s="104" t="s">
        <v>9</v>
      </c>
      <c r="D13" s="115" t="s">
        <v>10</v>
      </c>
      <c r="E13" s="116"/>
      <c r="F13" s="116"/>
      <c r="G13" s="116"/>
      <c r="H13" s="116"/>
      <c r="I13" s="117"/>
      <c r="J13" s="104" t="s">
        <v>11</v>
      </c>
      <c r="K13" s="15"/>
      <c r="L13" s="76"/>
      <c r="M13" s="76"/>
      <c r="N13" s="76"/>
      <c r="O13" s="76"/>
      <c r="P13" s="15"/>
      <c r="Q13" s="15"/>
      <c r="R13" s="15"/>
    </row>
    <row r="14" spans="1:19" x14ac:dyDescent="0.25">
      <c r="A14" s="105"/>
      <c r="B14" s="105"/>
      <c r="C14" s="105"/>
      <c r="D14" s="17"/>
      <c r="E14" s="17"/>
      <c r="F14" s="18"/>
      <c r="G14" s="17"/>
      <c r="H14" s="17"/>
      <c r="I14" s="17"/>
      <c r="J14" s="105"/>
      <c r="K14" s="15"/>
      <c r="L14" s="104" t="s">
        <v>7</v>
      </c>
      <c r="M14" s="104" t="s">
        <v>8</v>
      </c>
      <c r="N14" s="104" t="s">
        <v>12</v>
      </c>
      <c r="O14" s="104" t="s">
        <v>46</v>
      </c>
      <c r="P14" s="15"/>
      <c r="Q14" s="15"/>
      <c r="R14" s="15"/>
    </row>
    <row r="15" spans="1:19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105"/>
      <c r="K15" s="15"/>
      <c r="L15" s="105"/>
      <c r="M15" s="105"/>
      <c r="N15" s="105"/>
      <c r="O15" s="105"/>
      <c r="P15" s="15"/>
      <c r="Q15" s="15"/>
      <c r="R15" s="15"/>
    </row>
    <row r="16" spans="1:19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21" t="s">
        <v>13</v>
      </c>
      <c r="H16" s="72"/>
      <c r="I16" s="72"/>
      <c r="J16" s="114"/>
      <c r="K16" s="15"/>
      <c r="L16" s="105"/>
      <c r="M16" s="105"/>
      <c r="N16" s="105"/>
      <c r="O16" s="105"/>
      <c r="P16" s="15"/>
      <c r="Q16" s="15"/>
      <c r="R16" s="15"/>
    </row>
    <row r="17" spans="1:18" x14ac:dyDescent="0.25">
      <c r="A17" s="73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>F18+F19+F20+F21+F22+F24+F25</f>
        <v>-61854</v>
      </c>
      <c r="G17" s="23"/>
      <c r="H17" s="23"/>
      <c r="I17" s="23"/>
      <c r="J17" s="24">
        <f>SUM(J18:J25)</f>
        <v>7769195</v>
      </c>
      <c r="K17" s="25"/>
      <c r="L17" s="73"/>
      <c r="M17" s="22" t="s">
        <v>14</v>
      </c>
      <c r="N17" s="24">
        <f>N18+N19+N20++N21+N22+N23+N24+N25</f>
        <v>7769195</v>
      </c>
      <c r="O17" s="24">
        <f>O18+O19+O20++O21+O22+O23+O24+O25</f>
        <v>4377433</v>
      </c>
      <c r="P17" s="26"/>
      <c r="Q17" s="26"/>
      <c r="R17" s="27"/>
    </row>
    <row r="18" spans="1:18" s="49" customFormat="1" ht="23.25" x14ac:dyDescent="0.25">
      <c r="A18" s="73">
        <v>3</v>
      </c>
      <c r="B18" s="28" t="s">
        <v>33</v>
      </c>
      <c r="C18" s="75">
        <v>1235021</v>
      </c>
      <c r="D18" s="50">
        <v>0</v>
      </c>
      <c r="E18" s="50"/>
      <c r="F18" s="50"/>
      <c r="G18" s="50">
        <v>1975</v>
      </c>
      <c r="H18" s="50"/>
      <c r="I18" s="50">
        <v>700</v>
      </c>
      <c r="J18" s="24">
        <f>SUM(C18:I18)</f>
        <v>1237696</v>
      </c>
      <c r="K18" s="10"/>
      <c r="L18" s="28">
        <v>3</v>
      </c>
      <c r="M18" s="28" t="s">
        <v>33</v>
      </c>
      <c r="N18" s="30">
        <v>1237696</v>
      </c>
      <c r="O18" s="30">
        <v>1021523</v>
      </c>
      <c r="P18" s="31"/>
      <c r="Q18" s="31"/>
      <c r="R18" s="32"/>
    </row>
    <row r="19" spans="1:18" ht="23.25" x14ac:dyDescent="0.25">
      <c r="A19" s="73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24">
        <f>SUM(C19:I19)</f>
        <v>522413</v>
      </c>
      <c r="K19" s="10"/>
      <c r="L19" s="28">
        <v>5</v>
      </c>
      <c r="M19" s="28" t="s">
        <v>15</v>
      </c>
      <c r="N19" s="30">
        <v>522413</v>
      </c>
      <c r="O19" s="30">
        <v>740344</v>
      </c>
      <c r="P19" s="31"/>
      <c r="Q19" s="31"/>
      <c r="R19" s="32"/>
    </row>
    <row r="20" spans="1:18" ht="23.25" x14ac:dyDescent="0.25">
      <c r="A20" s="73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24">
        <f t="shared" ref="J20:J25" si="0">SUM(C20:G20)</f>
        <v>14140</v>
      </c>
      <c r="K20" s="10"/>
      <c r="L20" s="28">
        <v>6</v>
      </c>
      <c r="M20" s="28" t="s">
        <v>34</v>
      </c>
      <c r="N20" s="30">
        <v>14140</v>
      </c>
      <c r="O20" s="30">
        <v>8846</v>
      </c>
      <c r="P20" s="31"/>
      <c r="Q20" s="31"/>
      <c r="R20" s="32"/>
    </row>
    <row r="21" spans="1:18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24">
        <f>SUM(C21:I21)</f>
        <v>4467632</v>
      </c>
      <c r="K21" s="32"/>
      <c r="L21" s="28">
        <v>8</v>
      </c>
      <c r="M21" s="28" t="s">
        <v>16</v>
      </c>
      <c r="N21" s="30">
        <v>4467632</v>
      </c>
      <c r="O21" s="30">
        <v>2322086</v>
      </c>
      <c r="P21" s="31"/>
      <c r="Q21" s="31"/>
      <c r="R21" s="32"/>
    </row>
    <row r="22" spans="1:18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24">
        <f t="shared" si="0"/>
        <v>10</v>
      </c>
      <c r="K22" s="32"/>
      <c r="L22" s="28">
        <v>10</v>
      </c>
      <c r="M22" s="28" t="s">
        <v>35</v>
      </c>
      <c r="N22" s="30">
        <v>10</v>
      </c>
      <c r="O22" s="30">
        <v>854</v>
      </c>
      <c r="P22" s="31"/>
      <c r="Q22" s="31"/>
      <c r="R22" s="32"/>
    </row>
    <row r="23" spans="1:18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24">
        <f t="shared" si="0"/>
        <v>0</v>
      </c>
      <c r="K23" s="32"/>
      <c r="L23" s="28">
        <v>12</v>
      </c>
      <c r="M23" s="28" t="s">
        <v>38</v>
      </c>
      <c r="N23" s="30"/>
      <c r="O23" s="30">
        <v>24471</v>
      </c>
      <c r="P23" s="31"/>
      <c r="Q23" s="31"/>
      <c r="R23" s="32"/>
    </row>
    <row r="24" spans="1:18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24">
        <f>SUM(C24:H24)</f>
        <v>254386</v>
      </c>
      <c r="K24" s="32"/>
      <c r="L24" s="28">
        <v>13</v>
      </c>
      <c r="M24" s="28" t="s">
        <v>36</v>
      </c>
      <c r="N24" s="30">
        <v>254386</v>
      </c>
      <c r="O24" s="30">
        <v>259309</v>
      </c>
      <c r="P24" s="31"/>
      <c r="Q24" s="31"/>
      <c r="R24" s="32"/>
    </row>
    <row r="25" spans="1:18" ht="23.25" x14ac:dyDescent="0.25">
      <c r="A25" s="73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24">
        <f t="shared" si="0"/>
        <v>1272918</v>
      </c>
      <c r="K25" s="36"/>
      <c r="L25" s="28">
        <v>15</v>
      </c>
      <c r="M25" s="35" t="s">
        <v>17</v>
      </c>
      <c r="N25" s="30">
        <v>1272918</v>
      </c>
      <c r="O25" s="50"/>
      <c r="P25" s="31"/>
      <c r="Q25" s="31"/>
      <c r="R25" s="10"/>
    </row>
    <row r="26" spans="1:18" x14ac:dyDescent="0.25">
      <c r="A26" s="73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F26" si="1">E27+E28+E29+E30+E32+E33+E40+E42+E43+E41</f>
        <v>251265</v>
      </c>
      <c r="F26" s="23">
        <f t="shared" si="1"/>
        <v>-61854</v>
      </c>
      <c r="G26" s="23"/>
      <c r="H26" s="23"/>
      <c r="I26" s="23"/>
      <c r="J26" s="24">
        <f>J27+J28+J29+J30+J31+J32+J33+J40+J41+J42</f>
        <v>7769195</v>
      </c>
      <c r="K26" s="27"/>
      <c r="L26" s="73"/>
      <c r="M26" s="22" t="s">
        <v>18</v>
      </c>
      <c r="N26" s="24">
        <f>N27+N28+N29+N30+N31+N32+N33+N40+N41+N42+N43</f>
        <v>7769195</v>
      </c>
      <c r="O26" s="24">
        <f>O27+O28+O29+O30+O31+O32+O33+O40+O41+O42+O43</f>
        <v>4932756</v>
      </c>
      <c r="P26" s="26"/>
      <c r="Q26" s="26"/>
      <c r="R26" s="27"/>
    </row>
    <row r="27" spans="1:18" ht="23.25" x14ac:dyDescent="0.25">
      <c r="A27" s="28">
        <v>21</v>
      </c>
      <c r="B27" s="28" t="s">
        <v>19</v>
      </c>
      <c r="C27" s="75">
        <v>2095615</v>
      </c>
      <c r="D27" s="75">
        <v>0</v>
      </c>
      <c r="E27" s="75"/>
      <c r="F27" s="73"/>
      <c r="G27" s="73"/>
      <c r="H27" s="73"/>
      <c r="I27" s="73"/>
      <c r="J27" s="30">
        <f>SUM(C27:G27)</f>
        <v>2095615</v>
      </c>
      <c r="K27" s="32"/>
      <c r="L27" s="28">
        <v>21</v>
      </c>
      <c r="M27" s="28" t="s">
        <v>19</v>
      </c>
      <c r="N27" s="30">
        <v>2095615</v>
      </c>
      <c r="O27" s="30">
        <v>1213854</v>
      </c>
      <c r="P27" s="31"/>
      <c r="Q27" s="31"/>
      <c r="R27" s="32"/>
    </row>
    <row r="28" spans="1:18" ht="34.5" x14ac:dyDescent="0.25">
      <c r="A28" s="28">
        <v>22</v>
      </c>
      <c r="B28" s="28" t="s">
        <v>20</v>
      </c>
      <c r="C28" s="75">
        <v>1915471</v>
      </c>
      <c r="D28" s="75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0">
        <f>SUM(C28:I28)</f>
        <v>2284601</v>
      </c>
      <c r="K28" s="32"/>
      <c r="L28" s="28">
        <v>22</v>
      </c>
      <c r="M28" s="28" t="s">
        <v>20</v>
      </c>
      <c r="N28" s="30">
        <v>2284601</v>
      </c>
      <c r="O28" s="30">
        <v>1237511</v>
      </c>
      <c r="P28" s="31"/>
      <c r="Q28" s="31"/>
      <c r="R28" s="32"/>
    </row>
    <row r="29" spans="1:18" ht="34.5" x14ac:dyDescent="0.25">
      <c r="A29" s="28">
        <v>23</v>
      </c>
      <c r="B29" s="28" t="s">
        <v>28</v>
      </c>
      <c r="C29" s="75">
        <v>33000</v>
      </c>
      <c r="D29" s="75">
        <v>0</v>
      </c>
      <c r="E29" s="30">
        <v>9281</v>
      </c>
      <c r="F29" s="34"/>
      <c r="G29" s="34"/>
      <c r="H29" s="34"/>
      <c r="I29" s="34">
        <v>9433</v>
      </c>
      <c r="J29" s="30">
        <f>SUM(C29:I29)</f>
        <v>51714</v>
      </c>
      <c r="K29" s="32"/>
      <c r="L29" s="28">
        <v>23</v>
      </c>
      <c r="M29" s="28" t="s">
        <v>28</v>
      </c>
      <c r="N29" s="30">
        <v>51714</v>
      </c>
      <c r="O29" s="30">
        <v>23950</v>
      </c>
      <c r="P29" s="31"/>
      <c r="Q29" s="31"/>
      <c r="R29" s="32"/>
    </row>
    <row r="30" spans="1:18" ht="23.25" x14ac:dyDescent="0.25">
      <c r="A30" s="28">
        <v>24</v>
      </c>
      <c r="B30" s="28" t="s">
        <v>15</v>
      </c>
      <c r="C30" s="75">
        <v>1455250</v>
      </c>
      <c r="D30" s="75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70481</v>
      </c>
      <c r="J30" s="30">
        <f>SUM(C30:I30)</f>
        <v>1988706</v>
      </c>
      <c r="K30" s="32"/>
      <c r="L30" s="28">
        <v>24</v>
      </c>
      <c r="M30" s="28" t="s">
        <v>15</v>
      </c>
      <c r="N30" s="30">
        <v>1988706</v>
      </c>
      <c r="O30" s="30">
        <v>1372740</v>
      </c>
      <c r="P30" s="31"/>
      <c r="Q30" s="31"/>
      <c r="R30" s="32"/>
    </row>
    <row r="31" spans="1:18" x14ac:dyDescent="0.25">
      <c r="A31" s="28">
        <v>25</v>
      </c>
      <c r="B31" s="28" t="s">
        <v>43</v>
      </c>
      <c r="C31" s="75">
        <v>10</v>
      </c>
      <c r="D31" s="75">
        <v>0</v>
      </c>
      <c r="E31" s="30"/>
      <c r="F31" s="34"/>
      <c r="G31" s="34"/>
      <c r="H31" s="34"/>
      <c r="I31" s="34"/>
      <c r="J31" s="30">
        <f>SUM(C31:G31)</f>
        <v>10</v>
      </c>
      <c r="K31" s="32"/>
      <c r="L31" s="28">
        <v>25</v>
      </c>
      <c r="M31" s="28" t="s">
        <v>43</v>
      </c>
      <c r="N31" s="30">
        <v>10</v>
      </c>
      <c r="O31" s="30">
        <v>0</v>
      </c>
      <c r="P31" s="31"/>
      <c r="Q31" s="31"/>
      <c r="R31" s="32"/>
    </row>
    <row r="32" spans="1:18" ht="23.25" x14ac:dyDescent="0.25">
      <c r="A32" s="28">
        <v>26</v>
      </c>
      <c r="B32" s="28" t="s">
        <v>29</v>
      </c>
      <c r="C32" s="75">
        <v>2000</v>
      </c>
      <c r="D32" s="75">
        <v>0</v>
      </c>
      <c r="E32" s="30"/>
      <c r="F32" s="34"/>
      <c r="G32" s="34">
        <v>1377</v>
      </c>
      <c r="H32" s="34">
        <v>1400</v>
      </c>
      <c r="I32" s="34">
        <v>50</v>
      </c>
      <c r="J32" s="30">
        <f>SUM(C32:I32)</f>
        <v>4827</v>
      </c>
      <c r="K32" s="32"/>
      <c r="L32" s="28">
        <v>26</v>
      </c>
      <c r="M32" s="28" t="s">
        <v>29</v>
      </c>
      <c r="N32" s="30">
        <v>4827</v>
      </c>
      <c r="O32" s="30">
        <v>4551</v>
      </c>
      <c r="P32" s="31"/>
      <c r="Q32" s="31"/>
      <c r="R32" s="32"/>
    </row>
    <row r="33" spans="1:18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73">
        <v>0</v>
      </c>
      <c r="G33" s="73"/>
      <c r="H33" s="73"/>
      <c r="I33" s="73"/>
      <c r="J33" s="24">
        <f>SUM(J34:J39)</f>
        <v>141570</v>
      </c>
      <c r="K33" s="32"/>
      <c r="L33" s="28">
        <v>29</v>
      </c>
      <c r="M33" s="28" t="s">
        <v>21</v>
      </c>
      <c r="N33" s="30">
        <f>SUM(N34:N39)</f>
        <v>141570</v>
      </c>
      <c r="O33" s="30">
        <f>SUM(O34:O39)</f>
        <v>68107</v>
      </c>
      <c r="P33" s="31"/>
      <c r="Q33" s="31"/>
      <c r="R33" s="32"/>
    </row>
    <row r="34" spans="1:18" x14ac:dyDescent="0.25">
      <c r="A34" s="9">
        <v>1</v>
      </c>
      <c r="B34" s="28" t="s">
        <v>30</v>
      </c>
      <c r="C34" s="42">
        <v>0</v>
      </c>
      <c r="D34" s="37"/>
      <c r="E34" s="34"/>
      <c r="F34" s="73"/>
      <c r="G34" s="73"/>
      <c r="H34" s="73"/>
      <c r="I34" s="73"/>
      <c r="J34" s="43">
        <f t="shared" ref="J34:J43" si="2">+C34+D34+E34+F34</f>
        <v>0</v>
      </c>
      <c r="K34" s="32"/>
      <c r="L34" s="9">
        <v>1</v>
      </c>
      <c r="M34" s="28" t="s">
        <v>30</v>
      </c>
      <c r="N34" s="30">
        <v>0</v>
      </c>
      <c r="O34" s="30">
        <v>0</v>
      </c>
      <c r="P34" s="31"/>
      <c r="Q34" s="31"/>
      <c r="R34" s="32"/>
    </row>
    <row r="35" spans="1:18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>
        <f>SUM(C35:F35)</f>
        <v>36221</v>
      </c>
      <c r="K35" s="41"/>
      <c r="L35" s="9">
        <v>3</v>
      </c>
      <c r="M35" s="28" t="s">
        <v>22</v>
      </c>
      <c r="N35" s="51">
        <v>36221</v>
      </c>
      <c r="O35" s="33">
        <v>21109</v>
      </c>
      <c r="P35" s="5"/>
      <c r="Q35" s="5"/>
      <c r="R35" s="36"/>
    </row>
    <row r="36" spans="1:18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3">
        <f t="shared" si="2"/>
        <v>50889</v>
      </c>
      <c r="K36" s="41"/>
      <c r="L36" s="9">
        <v>4</v>
      </c>
      <c r="M36" s="28" t="s">
        <v>23</v>
      </c>
      <c r="N36" s="30">
        <v>50889</v>
      </c>
      <c r="O36" s="30">
        <v>27229</v>
      </c>
      <c r="P36" s="31"/>
      <c r="Q36" s="31"/>
      <c r="R36" s="32"/>
    </row>
    <row r="37" spans="1:18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3">
        <f t="shared" si="2"/>
        <v>9760</v>
      </c>
      <c r="K37" s="41"/>
      <c r="L37" s="9">
        <v>5</v>
      </c>
      <c r="M37" s="28" t="s">
        <v>24</v>
      </c>
      <c r="N37" s="30">
        <v>9760</v>
      </c>
      <c r="O37" s="30">
        <v>0</v>
      </c>
      <c r="P37" s="31"/>
      <c r="Q37" s="31"/>
      <c r="R37" s="32"/>
    </row>
    <row r="38" spans="1:18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3">
        <f>SUM(C38:H38)</f>
        <v>29300</v>
      </c>
      <c r="K38" s="32"/>
      <c r="L38" s="9">
        <v>6</v>
      </c>
      <c r="M38" s="28" t="s">
        <v>25</v>
      </c>
      <c r="N38" s="30">
        <v>29300</v>
      </c>
      <c r="O38" s="30">
        <v>19769</v>
      </c>
      <c r="P38" s="31"/>
      <c r="Q38" s="31"/>
      <c r="R38" s="32"/>
    </row>
    <row r="39" spans="1:18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3">
        <f t="shared" si="2"/>
        <v>15400</v>
      </c>
      <c r="K39" s="41"/>
      <c r="L39" s="9">
        <v>7</v>
      </c>
      <c r="M39" s="28" t="s">
        <v>26</v>
      </c>
      <c r="N39" s="30">
        <v>15400</v>
      </c>
      <c r="O39" s="30">
        <v>0</v>
      </c>
      <c r="P39" s="31"/>
      <c r="Q39" s="31"/>
      <c r="R39" s="32"/>
    </row>
    <row r="40" spans="1:18" ht="19.5" x14ac:dyDescent="0.25">
      <c r="A40" s="28">
        <v>31</v>
      </c>
      <c r="B40" s="38" t="s">
        <v>31</v>
      </c>
      <c r="C40" s="75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30">
        <f>SUM(C40:H40)</f>
        <v>968348</v>
      </c>
      <c r="K40" s="41"/>
      <c r="L40" s="28">
        <v>31</v>
      </c>
      <c r="M40" s="38" t="s">
        <v>31</v>
      </c>
      <c r="N40" s="30">
        <v>968348</v>
      </c>
      <c r="O40" s="30">
        <v>820715</v>
      </c>
      <c r="P40" s="31"/>
      <c r="Q40" s="31"/>
      <c r="R40" s="32"/>
    </row>
    <row r="41" spans="1:18" ht="19.5" x14ac:dyDescent="0.25">
      <c r="A41" s="28">
        <v>33</v>
      </c>
      <c r="B41" s="38" t="s">
        <v>37</v>
      </c>
      <c r="C41" s="75">
        <v>40000</v>
      </c>
      <c r="D41" s="42"/>
      <c r="E41" s="42"/>
      <c r="F41" s="40"/>
      <c r="G41" s="40"/>
      <c r="H41" s="40"/>
      <c r="I41" s="40"/>
      <c r="J41" s="30">
        <f t="shared" si="2"/>
        <v>40000</v>
      </c>
      <c r="K41" s="41"/>
      <c r="L41" s="28">
        <v>33</v>
      </c>
      <c r="M41" s="38" t="s">
        <v>37</v>
      </c>
      <c r="N41" s="30">
        <v>40000</v>
      </c>
      <c r="O41" s="30">
        <v>0</v>
      </c>
      <c r="P41" s="31"/>
      <c r="Q41" s="31"/>
      <c r="R41" s="32"/>
    </row>
    <row r="42" spans="1:18" ht="19.5" x14ac:dyDescent="0.25">
      <c r="A42" s="28">
        <v>34</v>
      </c>
      <c r="B42" s="38" t="s">
        <v>32</v>
      </c>
      <c r="C42" s="75">
        <v>56500</v>
      </c>
      <c r="D42" s="75">
        <v>137304</v>
      </c>
      <c r="E42" s="42"/>
      <c r="F42" s="40"/>
      <c r="G42" s="40"/>
      <c r="H42" s="40"/>
      <c r="I42" s="40"/>
      <c r="J42" s="30">
        <f t="shared" si="2"/>
        <v>193804</v>
      </c>
      <c r="K42" s="41"/>
      <c r="L42" s="28">
        <v>34</v>
      </c>
      <c r="M42" s="38" t="s">
        <v>32</v>
      </c>
      <c r="N42" s="30">
        <v>193804</v>
      </c>
      <c r="O42" s="30">
        <v>191328</v>
      </c>
      <c r="P42" s="31"/>
      <c r="Q42" s="31"/>
      <c r="R42" s="32"/>
    </row>
    <row r="43" spans="1:18" ht="23.25" x14ac:dyDescent="0.25">
      <c r="A43" s="28">
        <v>35</v>
      </c>
      <c r="B43" s="22" t="s">
        <v>27</v>
      </c>
      <c r="C43" s="9">
        <v>0</v>
      </c>
      <c r="D43" s="73"/>
      <c r="E43" s="73"/>
      <c r="F43" s="30"/>
      <c r="G43" s="30"/>
      <c r="H43" s="30"/>
      <c r="I43" s="30"/>
      <c r="J43" s="30">
        <f t="shared" si="2"/>
        <v>0</v>
      </c>
      <c r="K43" s="5"/>
      <c r="L43" s="73">
        <v>34</v>
      </c>
      <c r="M43" s="22" t="s">
        <v>27</v>
      </c>
      <c r="N43" s="30">
        <v>0</v>
      </c>
      <c r="O43" s="37">
        <v>0</v>
      </c>
      <c r="P43" s="31"/>
      <c r="Q43" s="31"/>
      <c r="R43" s="32"/>
    </row>
    <row r="45" spans="1:18" x14ac:dyDescent="0.25">
      <c r="L45" s="11"/>
    </row>
    <row r="46" spans="1:18" ht="15" customHeight="1" x14ac:dyDescent="0.25">
      <c r="L46" s="11"/>
    </row>
    <row r="47" spans="1:18" ht="15" customHeight="1" x14ac:dyDescent="0.25">
      <c r="D47" s="11"/>
      <c r="E47" s="44"/>
      <c r="F47" s="44"/>
      <c r="G47" s="44"/>
      <c r="H47" s="44"/>
      <c r="I47" s="44"/>
      <c r="J47" s="44"/>
      <c r="K47" s="11"/>
      <c r="L47" s="11"/>
    </row>
    <row r="48" spans="1:18" x14ac:dyDescent="0.25">
      <c r="D48" s="11"/>
      <c r="E48" s="44"/>
      <c r="F48" s="44"/>
      <c r="G48" s="44"/>
      <c r="H48" s="44"/>
      <c r="I48" s="44"/>
      <c r="J48" s="44"/>
      <c r="K48" s="11"/>
    </row>
    <row r="49" spans="4:11" ht="15" customHeight="1" x14ac:dyDescent="0.25">
      <c r="D49" s="11"/>
      <c r="E49" s="44"/>
      <c r="F49" s="44"/>
      <c r="G49" s="44"/>
      <c r="H49" s="44"/>
      <c r="I49" s="44"/>
      <c r="J49" s="44"/>
      <c r="K49" s="11"/>
    </row>
  </sheetData>
  <mergeCells count="19">
    <mergeCell ref="A8:B8"/>
    <mergeCell ref="A2:O3"/>
    <mergeCell ref="A5:E5"/>
    <mergeCell ref="A6:B6"/>
    <mergeCell ref="D6:E6"/>
    <mergeCell ref="A7:B7"/>
    <mergeCell ref="M14:M16"/>
    <mergeCell ref="N14:N16"/>
    <mergeCell ref="O14:O16"/>
    <mergeCell ref="D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opLeftCell="A4" workbookViewId="0">
      <selection activeCell="B11" sqref="B11"/>
    </sheetView>
  </sheetViews>
  <sheetFormatPr baseColWidth="10" defaultRowHeight="15" x14ac:dyDescent="0.25"/>
  <cols>
    <col min="1" max="1" width="10.28515625" customWidth="1"/>
    <col min="2" max="3" width="13" customWidth="1"/>
    <col min="11" max="11" width="14.7109375" customWidth="1"/>
    <col min="12" max="12" width="7.42578125" customWidth="1"/>
    <col min="13" max="13" width="18.28515625" bestFit="1" customWidth="1"/>
    <col min="14" max="14" width="13.140625" customWidth="1"/>
  </cols>
  <sheetData>
    <row r="2" spans="1:20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"/>
      <c r="R2" s="1"/>
      <c r="S2" s="1"/>
      <c r="T2" s="1"/>
    </row>
    <row r="3" spans="1:20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"/>
      <c r="R3" s="1"/>
      <c r="S3" s="1"/>
      <c r="T3" s="1"/>
    </row>
    <row r="4" spans="1:20" ht="15.75" thickBot="1" x14ac:dyDescent="0.3"/>
    <row r="5" spans="1:20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2"/>
      <c r="J5" s="2"/>
      <c r="K5" s="2"/>
      <c r="L5" s="2"/>
      <c r="M5" s="3"/>
    </row>
    <row r="6" spans="1:20" ht="15" customHeight="1" x14ac:dyDescent="0.25">
      <c r="A6" s="98" t="s">
        <v>2</v>
      </c>
      <c r="B6" s="98"/>
      <c r="C6" s="80"/>
      <c r="D6" s="102"/>
      <c r="E6" s="103"/>
      <c r="F6" s="5"/>
      <c r="G6" s="5"/>
      <c r="H6" s="5"/>
      <c r="I6" s="5"/>
      <c r="J6" s="5"/>
      <c r="K6" s="5"/>
    </row>
    <row r="7" spans="1:20" x14ac:dyDescent="0.25">
      <c r="A7" s="98" t="s">
        <v>3</v>
      </c>
      <c r="B7" s="98"/>
      <c r="C7" s="80"/>
      <c r="D7" s="5"/>
      <c r="E7" s="5"/>
      <c r="F7" s="5"/>
      <c r="G7" s="5"/>
      <c r="H7" s="5"/>
      <c r="I7" s="5"/>
      <c r="J7" s="5"/>
      <c r="K7" s="5"/>
      <c r="L7" s="6"/>
      <c r="M7" s="6"/>
    </row>
    <row r="8" spans="1:20" x14ac:dyDescent="0.25">
      <c r="A8" s="98" t="s">
        <v>4</v>
      </c>
      <c r="B8" s="98"/>
      <c r="C8" s="80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0" ht="35.25" customHeight="1" x14ac:dyDescent="0.25">
      <c r="A9" s="77" t="s">
        <v>5</v>
      </c>
      <c r="B9" s="106" t="s">
        <v>6</v>
      </c>
      <c r="C9" s="106"/>
      <c r="D9" s="8"/>
      <c r="E9" s="8"/>
      <c r="F9" s="8"/>
      <c r="G9" s="8"/>
      <c r="H9" s="8"/>
      <c r="I9" s="8"/>
      <c r="J9" s="8"/>
    </row>
    <row r="10" spans="1:20" ht="51" customHeight="1" x14ac:dyDescent="0.25">
      <c r="A10" s="9" t="s">
        <v>39</v>
      </c>
      <c r="B10" s="107">
        <v>7914555</v>
      </c>
      <c r="C10" s="107"/>
      <c r="D10" s="10"/>
      <c r="E10" s="10"/>
      <c r="F10" s="10"/>
      <c r="G10" s="10"/>
      <c r="H10" s="10"/>
      <c r="I10" s="10"/>
      <c r="J10" s="10"/>
    </row>
    <row r="11" spans="1:20" ht="15.75" thickBot="1" x14ac:dyDescent="0.3"/>
    <row r="12" spans="1:20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10"/>
      <c r="L12" s="11"/>
      <c r="M12" s="111" t="s">
        <v>53</v>
      </c>
      <c r="N12" s="112"/>
      <c r="O12" s="112"/>
      <c r="P12" s="113"/>
      <c r="Q12" s="11"/>
      <c r="R12" s="11"/>
      <c r="S12" s="11"/>
      <c r="T12" s="11"/>
    </row>
    <row r="13" spans="1:20" ht="15" customHeight="1" thickBot="1" x14ac:dyDescent="0.3">
      <c r="A13" s="104" t="s">
        <v>7</v>
      </c>
      <c r="B13" s="104" t="s">
        <v>8</v>
      </c>
      <c r="C13" s="104" t="s">
        <v>9</v>
      </c>
      <c r="D13" s="115" t="s">
        <v>10</v>
      </c>
      <c r="E13" s="116"/>
      <c r="F13" s="116"/>
      <c r="G13" s="116"/>
      <c r="H13" s="116"/>
      <c r="I13" s="117"/>
      <c r="J13" s="83"/>
      <c r="K13" s="104" t="s">
        <v>11</v>
      </c>
      <c r="L13" s="15"/>
      <c r="M13" s="79"/>
      <c r="N13" s="79"/>
      <c r="O13" s="79"/>
      <c r="P13" s="79"/>
      <c r="Q13" s="15"/>
      <c r="R13" s="15"/>
      <c r="S13" s="15"/>
    </row>
    <row r="14" spans="1:20" x14ac:dyDescent="0.25">
      <c r="A14" s="105"/>
      <c r="B14" s="105"/>
      <c r="C14" s="105"/>
      <c r="D14" s="17"/>
      <c r="E14" s="17"/>
      <c r="F14" s="18"/>
      <c r="G14" s="17"/>
      <c r="H14" s="17"/>
      <c r="I14" s="17"/>
      <c r="J14" s="82"/>
      <c r="K14" s="105"/>
      <c r="L14" s="15"/>
      <c r="M14" s="104" t="s">
        <v>7</v>
      </c>
      <c r="N14" s="104" t="s">
        <v>8</v>
      </c>
      <c r="O14" s="104" t="s">
        <v>12</v>
      </c>
      <c r="P14" s="104" t="s">
        <v>46</v>
      </c>
      <c r="Q14" s="15"/>
      <c r="R14" s="15"/>
      <c r="S14" s="15"/>
    </row>
    <row r="15" spans="1:20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105"/>
      <c r="L15" s="15"/>
      <c r="M15" s="105"/>
      <c r="N15" s="105"/>
      <c r="O15" s="105"/>
      <c r="P15" s="105"/>
      <c r="Q15" s="15"/>
      <c r="R15" s="15"/>
      <c r="S15" s="15"/>
    </row>
    <row r="16" spans="1:20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114"/>
      <c r="L16" s="15"/>
      <c r="M16" s="105"/>
      <c r="N16" s="105"/>
      <c r="O16" s="105"/>
      <c r="P16" s="105"/>
      <c r="Q16" s="15"/>
      <c r="R16" s="15"/>
      <c r="S16" s="15"/>
    </row>
    <row r="17" spans="1:19" x14ac:dyDescent="0.25">
      <c r="A17" s="80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J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4">
        <f>SUM(K18:K25)</f>
        <v>7914555</v>
      </c>
      <c r="L17" s="25"/>
      <c r="M17" s="80"/>
      <c r="N17" s="22" t="s">
        <v>14</v>
      </c>
      <c r="O17" s="24">
        <f>O18+O19+O20++O21+O22+O23+O24+O25</f>
        <v>7914555</v>
      </c>
      <c r="P17" s="24">
        <f>P18+P19+P20++P21+P22+P23+P24+P25</f>
        <v>5243327</v>
      </c>
      <c r="Q17" s="26"/>
      <c r="R17" s="26"/>
      <c r="S17" s="27"/>
    </row>
    <row r="18" spans="1:19" s="49" customFormat="1" ht="23.25" x14ac:dyDescent="0.25">
      <c r="A18" s="80">
        <v>3</v>
      </c>
      <c r="B18" s="28" t="s">
        <v>33</v>
      </c>
      <c r="C18" s="78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24">
        <f>SUM(C18:J18)</f>
        <v>1305722</v>
      </c>
      <c r="L18" s="10"/>
      <c r="M18" s="28">
        <v>3</v>
      </c>
      <c r="N18" s="28" t="s">
        <v>33</v>
      </c>
      <c r="O18" s="30">
        <v>1305722</v>
      </c>
      <c r="P18" s="30">
        <v>1221524</v>
      </c>
      <c r="Q18" s="31"/>
      <c r="R18" s="31"/>
      <c r="S18" s="32"/>
    </row>
    <row r="19" spans="1:19" ht="23.25" x14ac:dyDescent="0.25">
      <c r="A19" s="80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24">
        <f>SUM(C19:J19)</f>
        <v>598947</v>
      </c>
      <c r="L19" s="10"/>
      <c r="M19" s="28">
        <v>5</v>
      </c>
      <c r="N19" s="28" t="s">
        <v>15</v>
      </c>
      <c r="O19" s="30">
        <v>598947</v>
      </c>
      <c r="P19" s="30">
        <v>840984</v>
      </c>
      <c r="Q19" s="31"/>
      <c r="R19" s="31"/>
      <c r="S19" s="32"/>
    </row>
    <row r="20" spans="1:19" ht="23.25" x14ac:dyDescent="0.25">
      <c r="A20" s="80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24">
        <f t="shared" ref="K20:K25" si="1">SUM(C20:G20)</f>
        <v>14140</v>
      </c>
      <c r="L20" s="10"/>
      <c r="M20" s="28">
        <v>6</v>
      </c>
      <c r="N20" s="28" t="s">
        <v>34</v>
      </c>
      <c r="O20" s="30">
        <v>14140</v>
      </c>
      <c r="P20" s="30">
        <v>10393</v>
      </c>
      <c r="Q20" s="31"/>
      <c r="R20" s="31"/>
      <c r="S20" s="32"/>
    </row>
    <row r="21" spans="1:19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24">
        <f>SUM(C21:J21)</f>
        <v>4468432</v>
      </c>
      <c r="L21" s="32"/>
      <c r="M21" s="28">
        <v>8</v>
      </c>
      <c r="N21" s="28" t="s">
        <v>16</v>
      </c>
      <c r="O21" s="30">
        <v>4468432</v>
      </c>
      <c r="P21" s="30">
        <v>2868766</v>
      </c>
      <c r="Q21" s="31"/>
      <c r="R21" s="31"/>
      <c r="S21" s="32"/>
    </row>
    <row r="22" spans="1:19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24">
        <f t="shared" si="1"/>
        <v>10</v>
      </c>
      <c r="L22" s="32"/>
      <c r="M22" s="28">
        <v>10</v>
      </c>
      <c r="N22" s="28" t="s">
        <v>35</v>
      </c>
      <c r="O22" s="30">
        <v>10</v>
      </c>
      <c r="P22" s="30">
        <v>998</v>
      </c>
      <c r="Q22" s="31"/>
      <c r="R22" s="31"/>
      <c r="S22" s="32"/>
    </row>
    <row r="23" spans="1:19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24">
        <f t="shared" si="1"/>
        <v>0</v>
      </c>
      <c r="L23" s="32"/>
      <c r="M23" s="28">
        <v>12</v>
      </c>
      <c r="N23" s="28" t="s">
        <v>38</v>
      </c>
      <c r="O23" s="30">
        <v>0</v>
      </c>
      <c r="P23" s="30">
        <v>41353</v>
      </c>
      <c r="Q23" s="31"/>
      <c r="R23" s="31"/>
      <c r="S23" s="32"/>
    </row>
    <row r="24" spans="1:19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24">
        <f>SUM(C24:H24)</f>
        <v>254386</v>
      </c>
      <c r="L24" s="32"/>
      <c r="M24" s="28">
        <v>13</v>
      </c>
      <c r="N24" s="28" t="s">
        <v>36</v>
      </c>
      <c r="O24" s="30">
        <v>254386</v>
      </c>
      <c r="P24" s="30">
        <v>259309</v>
      </c>
      <c r="Q24" s="31"/>
      <c r="R24" s="31"/>
      <c r="S24" s="32"/>
    </row>
    <row r="25" spans="1:19" ht="23.25" x14ac:dyDescent="0.25">
      <c r="A25" s="80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24">
        <f t="shared" si="1"/>
        <v>1272918</v>
      </c>
      <c r="L25" s="36"/>
      <c r="M25" s="28">
        <v>15</v>
      </c>
      <c r="N25" s="35" t="s">
        <v>17</v>
      </c>
      <c r="O25" s="30">
        <v>1272918</v>
      </c>
      <c r="P25" s="50"/>
      <c r="Q25" s="31"/>
      <c r="R25" s="31"/>
      <c r="S25" s="10"/>
    </row>
    <row r="26" spans="1:19" x14ac:dyDescent="0.25">
      <c r="A26" s="80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90664</v>
      </c>
      <c r="J26" s="23">
        <f t="shared" si="2"/>
        <v>127114</v>
      </c>
      <c r="K26" s="24">
        <f>K27+K28+K29+K30+K31+K32+K33+K40+K41+K42</f>
        <v>7914555</v>
      </c>
      <c r="L26" s="27"/>
      <c r="M26" s="80"/>
      <c r="N26" s="22" t="s">
        <v>18</v>
      </c>
      <c r="O26" s="24">
        <f>O27+O28+O29+O30+O31+O32+O33+O40+O41+O42+O43</f>
        <v>7914555</v>
      </c>
      <c r="P26" s="24">
        <f>P27+P28+P29+P30+P31+P32+P33+P40+P41+P42+P43</f>
        <v>5609738</v>
      </c>
      <c r="Q26" s="26"/>
      <c r="R26" s="26"/>
      <c r="S26" s="27"/>
    </row>
    <row r="27" spans="1:19" ht="23.25" x14ac:dyDescent="0.25">
      <c r="A27" s="28">
        <v>21</v>
      </c>
      <c r="B27" s="28" t="s">
        <v>19</v>
      </c>
      <c r="C27" s="78">
        <v>2095615</v>
      </c>
      <c r="D27" s="78">
        <v>0</v>
      </c>
      <c r="E27" s="78"/>
      <c r="F27" s="80"/>
      <c r="G27" s="80"/>
      <c r="H27" s="80"/>
      <c r="I27" s="80"/>
      <c r="J27" s="81">
        <v>13000</v>
      </c>
      <c r="K27" s="30">
        <f>SUM(C27:J27)</f>
        <v>2108615</v>
      </c>
      <c r="L27" s="32"/>
      <c r="M27" s="28">
        <v>21</v>
      </c>
      <c r="N27" s="28" t="s">
        <v>19</v>
      </c>
      <c r="O27" s="30">
        <v>2108615</v>
      </c>
      <c r="P27" s="30">
        <v>1473598</v>
      </c>
      <c r="Q27" s="31"/>
      <c r="R27" s="31"/>
      <c r="S27" s="32"/>
    </row>
    <row r="28" spans="1:19" ht="34.5" x14ac:dyDescent="0.25">
      <c r="A28" s="28">
        <v>22</v>
      </c>
      <c r="B28" s="28" t="s">
        <v>20</v>
      </c>
      <c r="C28" s="78">
        <v>1915471</v>
      </c>
      <c r="D28" s="78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0">
        <f>SUM(C28:J28)</f>
        <v>2298901</v>
      </c>
      <c r="L28" s="32"/>
      <c r="M28" s="28">
        <v>22</v>
      </c>
      <c r="N28" s="28" t="s">
        <v>20</v>
      </c>
      <c r="O28" s="30">
        <v>2298901</v>
      </c>
      <c r="P28" s="30">
        <v>1468261</v>
      </c>
      <c r="Q28" s="31"/>
      <c r="R28" s="31"/>
      <c r="S28" s="32"/>
    </row>
    <row r="29" spans="1:19" ht="34.5" x14ac:dyDescent="0.25">
      <c r="A29" s="28">
        <v>23</v>
      </c>
      <c r="B29" s="28" t="s">
        <v>28</v>
      </c>
      <c r="C29" s="78">
        <v>33000</v>
      </c>
      <c r="D29" s="78">
        <v>0</v>
      </c>
      <c r="E29" s="30">
        <v>9281</v>
      </c>
      <c r="F29" s="34"/>
      <c r="G29" s="34"/>
      <c r="H29" s="34"/>
      <c r="I29" s="34">
        <v>9433</v>
      </c>
      <c r="J29" s="34"/>
      <c r="K29" s="30">
        <f>SUM(C29:I29)</f>
        <v>51714</v>
      </c>
      <c r="L29" s="32"/>
      <c r="M29" s="28">
        <v>23</v>
      </c>
      <c r="N29" s="28" t="s">
        <v>28</v>
      </c>
      <c r="O29" s="30">
        <v>51714</v>
      </c>
      <c r="P29" s="30">
        <v>23950</v>
      </c>
      <c r="Q29" s="31"/>
      <c r="R29" s="31"/>
      <c r="S29" s="32"/>
    </row>
    <row r="30" spans="1:19" ht="23.25" x14ac:dyDescent="0.25">
      <c r="A30" s="28">
        <v>24</v>
      </c>
      <c r="B30" s="28" t="s">
        <v>15</v>
      </c>
      <c r="C30" s="78">
        <v>1455250</v>
      </c>
      <c r="D30" s="78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80481</v>
      </c>
      <c r="J30" s="34">
        <v>99734</v>
      </c>
      <c r="K30" s="30">
        <f>SUM(C30:J30)</f>
        <v>2098440</v>
      </c>
      <c r="L30" s="32"/>
      <c r="M30" s="28">
        <v>24</v>
      </c>
      <c r="N30" s="28" t="s">
        <v>15</v>
      </c>
      <c r="O30" s="30">
        <v>2098440</v>
      </c>
      <c r="P30" s="30">
        <v>1534308</v>
      </c>
      <c r="Q30" s="31"/>
      <c r="R30" s="31"/>
      <c r="S30" s="32"/>
    </row>
    <row r="31" spans="1:19" x14ac:dyDescent="0.25">
      <c r="A31" s="28">
        <v>25</v>
      </c>
      <c r="B31" s="28" t="s">
        <v>43</v>
      </c>
      <c r="C31" s="78">
        <v>10</v>
      </c>
      <c r="D31" s="78">
        <v>0</v>
      </c>
      <c r="E31" s="30"/>
      <c r="F31" s="34"/>
      <c r="G31" s="34"/>
      <c r="H31" s="34"/>
      <c r="I31" s="34"/>
      <c r="J31" s="34"/>
      <c r="K31" s="30">
        <f>SUM(C31:G31)</f>
        <v>10</v>
      </c>
      <c r="L31" s="32"/>
      <c r="M31" s="28">
        <v>25</v>
      </c>
      <c r="N31" s="28" t="s">
        <v>43</v>
      </c>
      <c r="O31" s="30">
        <v>10</v>
      </c>
      <c r="P31" s="30">
        <v>0</v>
      </c>
      <c r="Q31" s="31"/>
      <c r="R31" s="31"/>
      <c r="S31" s="32"/>
    </row>
    <row r="32" spans="1:19" ht="23.25" x14ac:dyDescent="0.25">
      <c r="A32" s="28">
        <v>26</v>
      </c>
      <c r="B32" s="28" t="s">
        <v>29</v>
      </c>
      <c r="C32" s="78">
        <v>2000</v>
      </c>
      <c r="D32" s="78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0">
        <f>SUM(C32:J32)</f>
        <v>4907</v>
      </c>
      <c r="L32" s="32"/>
      <c r="M32" s="28">
        <v>26</v>
      </c>
      <c r="N32" s="28" t="s">
        <v>29</v>
      </c>
      <c r="O32" s="30">
        <v>4907</v>
      </c>
      <c r="P32" s="30">
        <v>4641</v>
      </c>
      <c r="Q32" s="31"/>
      <c r="R32" s="31"/>
      <c r="S32" s="32"/>
    </row>
    <row r="33" spans="1:19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0">
        <v>0</v>
      </c>
      <c r="G33" s="80"/>
      <c r="H33" s="80"/>
      <c r="I33" s="80"/>
      <c r="J33" s="81"/>
      <c r="K33" s="24">
        <f>SUM(K34:K39)</f>
        <v>149816</v>
      </c>
      <c r="L33" s="32"/>
      <c r="M33" s="28">
        <v>29</v>
      </c>
      <c r="N33" s="28" t="s">
        <v>21</v>
      </c>
      <c r="O33" s="30">
        <f>SUM(O34:O39)</f>
        <v>149816</v>
      </c>
      <c r="P33" s="30">
        <f>SUM(P34:P39)</f>
        <v>73864</v>
      </c>
      <c r="Q33" s="31"/>
      <c r="R33" s="31"/>
      <c r="S33" s="32"/>
    </row>
    <row r="34" spans="1:19" x14ac:dyDescent="0.25">
      <c r="A34" s="9">
        <v>1</v>
      </c>
      <c r="B34" s="28" t="s">
        <v>30</v>
      </c>
      <c r="C34" s="42">
        <v>0</v>
      </c>
      <c r="D34" s="37"/>
      <c r="E34" s="34"/>
      <c r="F34" s="80"/>
      <c r="G34" s="80"/>
      <c r="H34" s="80"/>
      <c r="I34" s="80"/>
      <c r="J34" s="81"/>
      <c r="K34" s="43">
        <f t="shared" ref="K34:K43" si="3">+C34+D34+E34+F34</f>
        <v>0</v>
      </c>
      <c r="L34" s="32"/>
      <c r="M34" s="9">
        <v>1</v>
      </c>
      <c r="N34" s="28" t="s">
        <v>30</v>
      </c>
      <c r="O34" s="30">
        <v>0</v>
      </c>
      <c r="P34" s="30">
        <v>0</v>
      </c>
      <c r="Q34" s="31"/>
      <c r="R34" s="31"/>
      <c r="S34" s="32"/>
    </row>
    <row r="35" spans="1:19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>
        <f>SUM(C35:F35)</f>
        <v>36221</v>
      </c>
      <c r="L35" s="41"/>
      <c r="M35" s="9">
        <v>3</v>
      </c>
      <c r="N35" s="28" t="s">
        <v>22</v>
      </c>
      <c r="O35" s="51">
        <v>36221</v>
      </c>
      <c r="P35" s="33">
        <v>21109</v>
      </c>
      <c r="Q35" s="5"/>
      <c r="R35" s="5"/>
      <c r="S35" s="36"/>
    </row>
    <row r="36" spans="1:19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3">
        <f>SUM(C36:J36)</f>
        <v>59135</v>
      </c>
      <c r="L36" s="41"/>
      <c r="M36" s="9">
        <v>4</v>
      </c>
      <c r="N36" s="28" t="s">
        <v>23</v>
      </c>
      <c r="O36" s="30">
        <v>59135</v>
      </c>
      <c r="P36" s="30">
        <v>28199</v>
      </c>
      <c r="Q36" s="31"/>
      <c r="R36" s="31"/>
      <c r="S36" s="32"/>
    </row>
    <row r="37" spans="1:19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3">
        <f t="shared" si="3"/>
        <v>9760</v>
      </c>
      <c r="L37" s="41"/>
      <c r="M37" s="9">
        <v>5</v>
      </c>
      <c r="N37" s="28" t="s">
        <v>24</v>
      </c>
      <c r="O37" s="30">
        <v>9760</v>
      </c>
      <c r="P37" s="30">
        <v>472</v>
      </c>
      <c r="Q37" s="31"/>
      <c r="R37" s="31"/>
      <c r="S37" s="32"/>
    </row>
    <row r="38" spans="1:19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3">
        <f>SUM(C38:H38)</f>
        <v>29300</v>
      </c>
      <c r="L38" s="32"/>
      <c r="M38" s="9">
        <v>6</v>
      </c>
      <c r="N38" s="28" t="s">
        <v>25</v>
      </c>
      <c r="O38" s="30">
        <v>29300</v>
      </c>
      <c r="P38" s="30">
        <v>24084</v>
      </c>
      <c r="Q38" s="31"/>
      <c r="R38" s="31"/>
      <c r="S38" s="32"/>
    </row>
    <row r="39" spans="1:19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3">
        <f t="shared" si="3"/>
        <v>15400</v>
      </c>
      <c r="L39" s="41"/>
      <c r="M39" s="9">
        <v>7</v>
      </c>
      <c r="N39" s="28" t="s">
        <v>26</v>
      </c>
      <c r="O39" s="30">
        <v>15400</v>
      </c>
      <c r="P39" s="30">
        <v>0</v>
      </c>
      <c r="Q39" s="31"/>
      <c r="R39" s="31"/>
      <c r="S39" s="32"/>
    </row>
    <row r="40" spans="1:19" ht="19.5" x14ac:dyDescent="0.25">
      <c r="A40" s="28">
        <v>31</v>
      </c>
      <c r="B40" s="38" t="s">
        <v>31</v>
      </c>
      <c r="C40" s="78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30">
        <f>SUM(C40:H40)</f>
        <v>968348</v>
      </c>
      <c r="L40" s="41"/>
      <c r="M40" s="28">
        <v>31</v>
      </c>
      <c r="N40" s="38" t="s">
        <v>31</v>
      </c>
      <c r="O40" s="30">
        <v>968348</v>
      </c>
      <c r="P40" s="30">
        <v>839788</v>
      </c>
      <c r="Q40" s="31"/>
      <c r="R40" s="31"/>
      <c r="S40" s="32"/>
    </row>
    <row r="41" spans="1:19" ht="19.5" x14ac:dyDescent="0.25">
      <c r="A41" s="28">
        <v>33</v>
      </c>
      <c r="B41" s="38" t="s">
        <v>37</v>
      </c>
      <c r="C41" s="78">
        <v>40000</v>
      </c>
      <c r="D41" s="42"/>
      <c r="E41" s="42"/>
      <c r="F41" s="40"/>
      <c r="G41" s="40"/>
      <c r="H41" s="40"/>
      <c r="I41" s="40"/>
      <c r="J41" s="40"/>
      <c r="K41" s="30">
        <f t="shared" si="3"/>
        <v>40000</v>
      </c>
      <c r="L41" s="41"/>
      <c r="M41" s="28">
        <v>33</v>
      </c>
      <c r="N41" s="38" t="s">
        <v>37</v>
      </c>
      <c r="O41" s="30">
        <v>40000</v>
      </c>
      <c r="P41" s="30">
        <v>0</v>
      </c>
      <c r="Q41" s="31"/>
      <c r="R41" s="31"/>
      <c r="S41" s="32"/>
    </row>
    <row r="42" spans="1:19" ht="19.5" x14ac:dyDescent="0.25">
      <c r="A42" s="28">
        <v>34</v>
      </c>
      <c r="B42" s="38" t="s">
        <v>32</v>
      </c>
      <c r="C42" s="78">
        <v>56500</v>
      </c>
      <c r="D42" s="78">
        <v>137304</v>
      </c>
      <c r="E42" s="42"/>
      <c r="F42" s="40"/>
      <c r="G42" s="40"/>
      <c r="H42" s="40"/>
      <c r="I42" s="40"/>
      <c r="J42" s="40"/>
      <c r="K42" s="30">
        <f t="shared" si="3"/>
        <v>193804</v>
      </c>
      <c r="L42" s="41"/>
      <c r="M42" s="28">
        <v>34</v>
      </c>
      <c r="N42" s="38" t="s">
        <v>32</v>
      </c>
      <c r="O42" s="30">
        <v>193804</v>
      </c>
      <c r="P42" s="30">
        <v>191328</v>
      </c>
      <c r="Q42" s="31"/>
      <c r="R42" s="31"/>
      <c r="S42" s="32"/>
    </row>
    <row r="43" spans="1:19" ht="23.25" x14ac:dyDescent="0.25">
      <c r="A43" s="28">
        <v>35</v>
      </c>
      <c r="B43" s="22" t="s">
        <v>27</v>
      </c>
      <c r="C43" s="9">
        <v>0</v>
      </c>
      <c r="D43" s="80"/>
      <c r="E43" s="80"/>
      <c r="F43" s="30"/>
      <c r="G43" s="30"/>
      <c r="H43" s="30"/>
      <c r="I43" s="30"/>
      <c r="J43" s="30"/>
      <c r="K43" s="30">
        <f t="shared" si="3"/>
        <v>0</v>
      </c>
      <c r="L43" s="5"/>
      <c r="M43" s="80">
        <v>34</v>
      </c>
      <c r="N43" s="22" t="s">
        <v>27</v>
      </c>
      <c r="O43" s="30">
        <v>0</v>
      </c>
      <c r="P43" s="37">
        <v>0</v>
      </c>
      <c r="Q43" s="31"/>
      <c r="R43" s="31"/>
      <c r="S43" s="32"/>
    </row>
    <row r="45" spans="1:19" x14ac:dyDescent="0.25">
      <c r="M45" s="11"/>
    </row>
    <row r="46" spans="1:19" ht="15" customHeight="1" x14ac:dyDescent="0.25">
      <c r="M46" s="11"/>
    </row>
    <row r="47" spans="1:19" ht="15" customHeight="1" x14ac:dyDescent="0.25">
      <c r="D47" s="11"/>
      <c r="E47" s="44"/>
      <c r="F47" s="44"/>
      <c r="G47" s="44"/>
      <c r="H47" s="44"/>
      <c r="I47" s="44"/>
      <c r="J47" s="44"/>
      <c r="K47" s="44"/>
      <c r="L47" s="11"/>
      <c r="M47" s="11"/>
    </row>
    <row r="48" spans="1:19" x14ac:dyDescent="0.25">
      <c r="D48" s="11"/>
      <c r="E48" s="44"/>
      <c r="F48" s="44"/>
      <c r="G48" s="44"/>
      <c r="H48" s="44"/>
      <c r="I48" s="44"/>
      <c r="J48" s="44"/>
      <c r="K48" s="44"/>
      <c r="L48" s="11"/>
    </row>
    <row r="49" spans="4:12" ht="15" customHeight="1" x14ac:dyDescent="0.25">
      <c r="D49" s="11"/>
      <c r="E49" s="44"/>
      <c r="F49" s="44"/>
      <c r="G49" s="44"/>
      <c r="H49" s="44"/>
      <c r="I49" s="44"/>
      <c r="J49" s="44"/>
      <c r="K49" s="44"/>
      <c r="L49" s="11"/>
    </row>
  </sheetData>
  <mergeCells count="19">
    <mergeCell ref="N14:N16"/>
    <mergeCell ref="O14:O16"/>
    <mergeCell ref="P14:P16"/>
    <mergeCell ref="B9:C9"/>
    <mergeCell ref="B10:C10"/>
    <mergeCell ref="A12:K12"/>
    <mergeCell ref="M12:P12"/>
    <mergeCell ref="A13:A16"/>
    <mergeCell ref="B13:B16"/>
    <mergeCell ref="C13:C16"/>
    <mergeCell ref="D13:I13"/>
    <mergeCell ref="K13:K16"/>
    <mergeCell ref="M14:M16"/>
    <mergeCell ref="A8:B8"/>
    <mergeCell ref="A2:P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topLeftCell="A25" workbookViewId="0">
      <selection activeCell="B11" sqref="B11"/>
    </sheetView>
  </sheetViews>
  <sheetFormatPr baseColWidth="10" defaultRowHeight="15" x14ac:dyDescent="0.25"/>
  <cols>
    <col min="1" max="1" width="10.28515625" customWidth="1"/>
    <col min="2" max="3" width="13" customWidth="1"/>
    <col min="12" max="12" width="14.7109375" customWidth="1"/>
    <col min="13" max="13" width="7.42578125" customWidth="1"/>
    <col min="14" max="14" width="18.28515625" bestFit="1" customWidth="1"/>
    <col min="15" max="15" width="13.140625" customWidth="1"/>
  </cols>
  <sheetData>
    <row r="2" spans="1:21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"/>
      <c r="S2" s="1"/>
      <c r="T2" s="1"/>
      <c r="U2" s="1"/>
    </row>
    <row r="3" spans="1:21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"/>
      <c r="S3" s="1"/>
      <c r="T3" s="1"/>
      <c r="U3" s="1"/>
    </row>
    <row r="4" spans="1:21" ht="15.75" thickBot="1" x14ac:dyDescent="0.3"/>
    <row r="5" spans="1:21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2"/>
      <c r="J5" s="2"/>
      <c r="K5" s="2"/>
      <c r="L5" s="2"/>
      <c r="M5" s="2"/>
      <c r="N5" s="3"/>
    </row>
    <row r="6" spans="1:21" ht="15" customHeight="1" x14ac:dyDescent="0.25">
      <c r="A6" s="98" t="s">
        <v>2</v>
      </c>
      <c r="B6" s="98"/>
      <c r="C6" s="88"/>
      <c r="D6" s="102"/>
      <c r="E6" s="103"/>
      <c r="F6" s="5"/>
      <c r="G6" s="5"/>
      <c r="H6" s="5"/>
      <c r="I6" s="5"/>
      <c r="J6" s="5"/>
      <c r="K6" s="5"/>
      <c r="L6" s="5"/>
    </row>
    <row r="7" spans="1:21" x14ac:dyDescent="0.25">
      <c r="A7" s="98" t="s">
        <v>3</v>
      </c>
      <c r="B7" s="98"/>
      <c r="C7" s="88"/>
      <c r="D7" s="5"/>
      <c r="E7" s="5"/>
      <c r="F7" s="5"/>
      <c r="G7" s="5"/>
      <c r="H7" s="5"/>
      <c r="I7" s="5"/>
      <c r="J7" s="5"/>
      <c r="K7" s="5"/>
      <c r="L7" s="5"/>
      <c r="M7" s="6"/>
      <c r="N7" s="6"/>
    </row>
    <row r="8" spans="1:21" x14ac:dyDescent="0.25">
      <c r="A8" s="98" t="s">
        <v>4</v>
      </c>
      <c r="B8" s="98"/>
      <c r="C8" s="88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1" ht="35.25" customHeight="1" x14ac:dyDescent="0.25">
      <c r="A9" s="85" t="s">
        <v>5</v>
      </c>
      <c r="B9" s="106" t="s">
        <v>6</v>
      </c>
      <c r="C9" s="106"/>
      <c r="D9" s="8"/>
      <c r="E9" s="8"/>
      <c r="F9" s="8"/>
      <c r="G9" s="8"/>
      <c r="H9" s="8"/>
      <c r="I9" s="8"/>
      <c r="J9" s="8"/>
      <c r="K9" s="8"/>
    </row>
    <row r="10" spans="1:21" ht="51" customHeight="1" x14ac:dyDescent="0.25">
      <c r="A10" s="9" t="s">
        <v>39</v>
      </c>
      <c r="B10" s="107">
        <v>8141351</v>
      </c>
      <c r="C10" s="107"/>
      <c r="D10" s="10"/>
      <c r="E10" s="10"/>
      <c r="F10" s="10"/>
      <c r="G10" s="10"/>
      <c r="H10" s="10"/>
      <c r="I10" s="10"/>
      <c r="J10" s="10"/>
      <c r="K10" s="10"/>
    </row>
    <row r="11" spans="1:21" ht="15.75" thickBot="1" x14ac:dyDescent="0.3"/>
    <row r="12" spans="1:21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10"/>
      <c r="M12" s="11"/>
      <c r="N12" s="111" t="s">
        <v>54</v>
      </c>
      <c r="O12" s="112"/>
      <c r="P12" s="112"/>
      <c r="Q12" s="113"/>
      <c r="R12" s="11"/>
      <c r="S12" s="11"/>
      <c r="T12" s="11"/>
      <c r="U12" s="11"/>
    </row>
    <row r="13" spans="1:21" ht="15" customHeight="1" thickBot="1" x14ac:dyDescent="0.3">
      <c r="A13" s="104" t="s">
        <v>7</v>
      </c>
      <c r="B13" s="104" t="s">
        <v>8</v>
      </c>
      <c r="C13" s="104" t="s">
        <v>9</v>
      </c>
      <c r="D13" s="115" t="s">
        <v>10</v>
      </c>
      <c r="E13" s="116"/>
      <c r="F13" s="116"/>
      <c r="G13" s="116"/>
      <c r="H13" s="116"/>
      <c r="I13" s="116"/>
      <c r="J13" s="116"/>
      <c r="K13" s="117"/>
      <c r="L13" s="104" t="s">
        <v>11</v>
      </c>
      <c r="M13" s="15"/>
      <c r="N13" s="87"/>
      <c r="O13" s="87"/>
      <c r="P13" s="87"/>
      <c r="Q13" s="87"/>
      <c r="R13" s="15"/>
      <c r="S13" s="15"/>
      <c r="T13" s="15"/>
    </row>
    <row r="14" spans="1:21" x14ac:dyDescent="0.25">
      <c r="A14" s="105"/>
      <c r="B14" s="105"/>
      <c r="C14" s="105"/>
      <c r="D14" s="17"/>
      <c r="E14" s="17"/>
      <c r="F14" s="18"/>
      <c r="G14" s="17"/>
      <c r="H14" s="17"/>
      <c r="I14" s="17"/>
      <c r="J14" s="84"/>
      <c r="K14" s="84"/>
      <c r="L14" s="105"/>
      <c r="M14" s="15"/>
      <c r="N14" s="104" t="s">
        <v>7</v>
      </c>
      <c r="O14" s="104" t="s">
        <v>8</v>
      </c>
      <c r="P14" s="104" t="s">
        <v>12</v>
      </c>
      <c r="Q14" s="104" t="s">
        <v>46</v>
      </c>
      <c r="R14" s="15"/>
      <c r="S14" s="15"/>
      <c r="T14" s="15"/>
    </row>
    <row r="15" spans="1:21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54" t="s">
        <v>51</v>
      </c>
      <c r="L15" s="105"/>
      <c r="M15" s="15"/>
      <c r="N15" s="105"/>
      <c r="O15" s="105"/>
      <c r="P15" s="105"/>
      <c r="Q15" s="105"/>
      <c r="R15" s="15"/>
      <c r="S15" s="15"/>
      <c r="T15" s="15"/>
    </row>
    <row r="16" spans="1:21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 t="s">
        <v>13</v>
      </c>
      <c r="L16" s="114"/>
      <c r="M16" s="15"/>
      <c r="N16" s="105"/>
      <c r="O16" s="105"/>
      <c r="P16" s="105"/>
      <c r="Q16" s="105"/>
      <c r="R16" s="15"/>
      <c r="S16" s="15"/>
      <c r="T16" s="15"/>
    </row>
    <row r="17" spans="1:20" x14ac:dyDescent="0.25">
      <c r="A17" s="88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J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3"/>
      <c r="L17" s="24">
        <f>SUM(L18:L25)</f>
        <v>8141342</v>
      </c>
      <c r="M17" s="25"/>
      <c r="N17" s="88"/>
      <c r="O17" s="22" t="s">
        <v>14</v>
      </c>
      <c r="P17" s="24">
        <f>P18+P19+P20++P21+P22+P23+P24+P25</f>
        <v>8141351</v>
      </c>
      <c r="Q17" s="24">
        <f>Q18+Q19+Q20++Q21+Q22+Q23+Q24+Q25</f>
        <v>5775209</v>
      </c>
      <c r="R17" s="26"/>
      <c r="S17" s="26"/>
      <c r="T17" s="27"/>
    </row>
    <row r="18" spans="1:20" s="49" customFormat="1" ht="23.25" x14ac:dyDescent="0.25">
      <c r="A18" s="88">
        <v>3</v>
      </c>
      <c r="B18" s="28" t="s">
        <v>33</v>
      </c>
      <c r="C18" s="86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50">
        <v>25000</v>
      </c>
      <c r="L18" s="24">
        <f>SUM(C18:K18)</f>
        <v>1330722</v>
      </c>
      <c r="M18" s="10"/>
      <c r="N18" s="28">
        <v>3</v>
      </c>
      <c r="O18" s="28" t="s">
        <v>33</v>
      </c>
      <c r="P18" s="30">
        <v>1330722</v>
      </c>
      <c r="Q18" s="30">
        <v>1363102</v>
      </c>
      <c r="R18" s="31"/>
      <c r="S18" s="31"/>
      <c r="T18" s="32"/>
    </row>
    <row r="19" spans="1:20" ht="23.25" x14ac:dyDescent="0.25">
      <c r="A19" s="88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51">
        <v>151415</v>
      </c>
      <c r="L19" s="24">
        <f>SUM(C19:K19)</f>
        <v>750362</v>
      </c>
      <c r="M19" s="10"/>
      <c r="N19" s="28">
        <v>5</v>
      </c>
      <c r="O19" s="28" t="s">
        <v>15</v>
      </c>
      <c r="P19" s="30">
        <v>750371</v>
      </c>
      <c r="Q19" s="30">
        <v>927956</v>
      </c>
      <c r="R19" s="31"/>
      <c r="S19" s="31"/>
      <c r="T19" s="32"/>
    </row>
    <row r="20" spans="1:20" ht="23.25" x14ac:dyDescent="0.25">
      <c r="A20" s="88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51"/>
      <c r="L20" s="24">
        <f t="shared" ref="L20:L25" si="1">SUM(C20:G20)</f>
        <v>14140</v>
      </c>
      <c r="M20" s="10"/>
      <c r="N20" s="28">
        <v>6</v>
      </c>
      <c r="O20" s="28" t="s">
        <v>34</v>
      </c>
      <c r="P20" s="30">
        <v>14140</v>
      </c>
      <c r="Q20" s="30">
        <v>20730</v>
      </c>
      <c r="R20" s="31"/>
      <c r="S20" s="31"/>
      <c r="T20" s="32"/>
    </row>
    <row r="21" spans="1:20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53">
        <v>980</v>
      </c>
      <c r="L21" s="24">
        <f>SUM(C21:K21)</f>
        <v>4469412</v>
      </c>
      <c r="M21" s="32"/>
      <c r="N21" s="28">
        <v>8</v>
      </c>
      <c r="O21" s="28" t="s">
        <v>16</v>
      </c>
      <c r="P21" s="30">
        <v>4469412</v>
      </c>
      <c r="Q21" s="30">
        <v>3107770</v>
      </c>
      <c r="R21" s="31"/>
      <c r="S21" s="31"/>
      <c r="T21" s="32"/>
    </row>
    <row r="22" spans="1:20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53">
        <v>0</v>
      </c>
      <c r="L22" s="24">
        <f t="shared" si="1"/>
        <v>10</v>
      </c>
      <c r="M22" s="32"/>
      <c r="N22" s="28">
        <v>10</v>
      </c>
      <c r="O22" s="28" t="s">
        <v>35</v>
      </c>
      <c r="P22" s="30">
        <v>10</v>
      </c>
      <c r="Q22" s="30">
        <v>1143</v>
      </c>
      <c r="R22" s="31"/>
      <c r="S22" s="31"/>
      <c r="T22" s="32"/>
    </row>
    <row r="23" spans="1:20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53"/>
      <c r="L23" s="24">
        <f t="shared" si="1"/>
        <v>0</v>
      </c>
      <c r="M23" s="32"/>
      <c r="N23" s="28">
        <v>12</v>
      </c>
      <c r="O23" s="28" t="s">
        <v>38</v>
      </c>
      <c r="P23" s="30">
        <v>0</v>
      </c>
      <c r="Q23" s="30">
        <v>44261</v>
      </c>
      <c r="R23" s="31"/>
      <c r="S23" s="31"/>
      <c r="T23" s="32"/>
    </row>
    <row r="24" spans="1:20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53">
        <v>49392</v>
      </c>
      <c r="L24" s="24">
        <f>SUM(C24:K24)</f>
        <v>303778</v>
      </c>
      <c r="M24" s="32"/>
      <c r="N24" s="28">
        <v>13</v>
      </c>
      <c r="O24" s="28" t="s">
        <v>36</v>
      </c>
      <c r="P24" s="30">
        <v>303778</v>
      </c>
      <c r="Q24" s="30">
        <v>310247</v>
      </c>
      <c r="R24" s="31"/>
      <c r="S24" s="31"/>
      <c r="T24" s="32"/>
    </row>
    <row r="25" spans="1:20" ht="23.25" x14ac:dyDescent="0.25">
      <c r="A25" s="88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53"/>
      <c r="L25" s="24">
        <f t="shared" si="1"/>
        <v>1272918</v>
      </c>
      <c r="M25" s="36"/>
      <c r="N25" s="28">
        <v>15</v>
      </c>
      <c r="O25" s="35" t="s">
        <v>17</v>
      </c>
      <c r="P25" s="30">
        <v>1272918</v>
      </c>
      <c r="Q25" s="50"/>
      <c r="R25" s="31"/>
      <c r="S25" s="31"/>
      <c r="T25" s="10"/>
    </row>
    <row r="26" spans="1:20" x14ac:dyDescent="0.25">
      <c r="A26" s="88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90673</v>
      </c>
      <c r="J26" s="23">
        <f t="shared" si="2"/>
        <v>127114</v>
      </c>
      <c r="K26" s="23"/>
      <c r="L26" s="24">
        <f>L27+L28+L29+L30+L31+L32+L33+L40+L41+L42</f>
        <v>8141351</v>
      </c>
      <c r="M26" s="27"/>
      <c r="N26" s="88"/>
      <c r="O26" s="22" t="s">
        <v>18</v>
      </c>
      <c r="P26" s="24">
        <f>P27+P28+P29+P30+P31+P32+P33+P40+P41+P42+P43</f>
        <v>8141351</v>
      </c>
      <c r="Q26" s="24">
        <f>Q27+Q28+Q29+Q30+Q31+Q32+Q33+Q40+Q41+Q42+Q43</f>
        <v>6350788</v>
      </c>
      <c r="R26" s="26"/>
      <c r="S26" s="26"/>
      <c r="T26" s="27"/>
    </row>
    <row r="27" spans="1:20" ht="23.25" x14ac:dyDescent="0.25">
      <c r="A27" s="28">
        <v>21</v>
      </c>
      <c r="B27" s="28" t="s">
        <v>19</v>
      </c>
      <c r="C27" s="86">
        <v>2095615</v>
      </c>
      <c r="D27" s="86">
        <v>0</v>
      </c>
      <c r="E27" s="86"/>
      <c r="F27" s="88"/>
      <c r="G27" s="88"/>
      <c r="H27" s="88"/>
      <c r="I27" s="88"/>
      <c r="J27" s="88">
        <v>13000</v>
      </c>
      <c r="K27" s="88">
        <v>91870</v>
      </c>
      <c r="L27" s="30">
        <f>SUM(C27:K27)</f>
        <v>2200485</v>
      </c>
      <c r="M27" s="32"/>
      <c r="N27" s="28">
        <v>21</v>
      </c>
      <c r="O27" s="28" t="s">
        <v>19</v>
      </c>
      <c r="P27" s="30">
        <v>2200485</v>
      </c>
      <c r="Q27" s="30">
        <v>1697066</v>
      </c>
      <c r="R27" s="31"/>
      <c r="S27" s="31"/>
      <c r="T27" s="32"/>
    </row>
    <row r="28" spans="1:20" ht="34.5" x14ac:dyDescent="0.25">
      <c r="A28" s="28">
        <v>22</v>
      </c>
      <c r="B28" s="28" t="s">
        <v>20</v>
      </c>
      <c r="C28" s="86">
        <v>1915471</v>
      </c>
      <c r="D28" s="86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4">
        <v>-6470</v>
      </c>
      <c r="L28" s="30">
        <f>SUM(C28:K28)</f>
        <v>2292431</v>
      </c>
      <c r="M28" s="32"/>
      <c r="N28" s="28">
        <v>22</v>
      </c>
      <c r="O28" s="28" t="s">
        <v>20</v>
      </c>
      <c r="P28" s="30">
        <v>2292431</v>
      </c>
      <c r="Q28" s="30">
        <v>1687717</v>
      </c>
      <c r="R28" s="31"/>
      <c r="S28" s="31"/>
      <c r="T28" s="32"/>
    </row>
    <row r="29" spans="1:20" ht="34.5" x14ac:dyDescent="0.25">
      <c r="A29" s="28">
        <v>23</v>
      </c>
      <c r="B29" s="28" t="s">
        <v>28</v>
      </c>
      <c r="C29" s="86">
        <v>33000</v>
      </c>
      <c r="D29" s="86">
        <v>0</v>
      </c>
      <c r="E29" s="30">
        <v>9281</v>
      </c>
      <c r="F29" s="34"/>
      <c r="G29" s="34"/>
      <c r="H29" s="34"/>
      <c r="I29" s="34">
        <v>9433</v>
      </c>
      <c r="J29" s="34"/>
      <c r="K29" s="34">
        <v>-7100</v>
      </c>
      <c r="L29" s="30">
        <f>SUM(C29:K29)</f>
        <v>44614</v>
      </c>
      <c r="M29" s="32"/>
      <c r="N29" s="28">
        <v>23</v>
      </c>
      <c r="O29" s="28" t="s">
        <v>28</v>
      </c>
      <c r="P29" s="30">
        <v>44614</v>
      </c>
      <c r="Q29" s="30">
        <v>42193</v>
      </c>
      <c r="R29" s="31"/>
      <c r="S29" s="31"/>
      <c r="T29" s="32"/>
    </row>
    <row r="30" spans="1:20" ht="23.25" x14ac:dyDescent="0.25">
      <c r="A30" s="28">
        <v>24</v>
      </c>
      <c r="B30" s="28" t="s">
        <v>15</v>
      </c>
      <c r="C30" s="86">
        <v>1455250</v>
      </c>
      <c r="D30" s="86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80490</v>
      </c>
      <c r="J30" s="34">
        <v>99734</v>
      </c>
      <c r="K30" s="34">
        <v>98138</v>
      </c>
      <c r="L30" s="30">
        <f>SUM(C30:K30)</f>
        <v>2196587</v>
      </c>
      <c r="M30" s="32"/>
      <c r="N30" s="28">
        <v>24</v>
      </c>
      <c r="O30" s="28" t="s">
        <v>15</v>
      </c>
      <c r="P30" s="30">
        <v>2196587</v>
      </c>
      <c r="Q30" s="30">
        <v>1761828</v>
      </c>
      <c r="R30" s="31"/>
      <c r="S30" s="31"/>
      <c r="T30" s="32"/>
    </row>
    <row r="31" spans="1:20" x14ac:dyDescent="0.25">
      <c r="A31" s="28">
        <v>25</v>
      </c>
      <c r="B31" s="28" t="s">
        <v>43</v>
      </c>
      <c r="C31" s="86">
        <v>10</v>
      </c>
      <c r="D31" s="86">
        <v>0</v>
      </c>
      <c r="E31" s="30"/>
      <c r="F31" s="34"/>
      <c r="G31" s="34"/>
      <c r="H31" s="34"/>
      <c r="I31" s="34"/>
      <c r="J31" s="34"/>
      <c r="K31" s="34"/>
      <c r="L31" s="30">
        <f>SUM(C31:G31)</f>
        <v>10</v>
      </c>
      <c r="M31" s="32"/>
      <c r="N31" s="28">
        <v>25</v>
      </c>
      <c r="O31" s="28" t="s">
        <v>43</v>
      </c>
      <c r="P31" s="30">
        <v>10</v>
      </c>
      <c r="Q31" s="30">
        <v>0</v>
      </c>
      <c r="R31" s="31"/>
      <c r="S31" s="31"/>
      <c r="T31" s="32"/>
    </row>
    <row r="32" spans="1:20" ht="23.25" x14ac:dyDescent="0.25">
      <c r="A32" s="28">
        <v>26</v>
      </c>
      <c r="B32" s="28" t="s">
        <v>29</v>
      </c>
      <c r="C32" s="86">
        <v>2000</v>
      </c>
      <c r="D32" s="86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4">
        <v>670</v>
      </c>
      <c r="L32" s="30">
        <f>SUM(C32:K32)</f>
        <v>5577</v>
      </c>
      <c r="M32" s="32"/>
      <c r="N32" s="28">
        <v>26</v>
      </c>
      <c r="O32" s="28" t="s">
        <v>29</v>
      </c>
      <c r="P32" s="30">
        <v>5577</v>
      </c>
      <c r="Q32" s="30">
        <v>5573</v>
      </c>
      <c r="R32" s="31"/>
      <c r="S32" s="31"/>
      <c r="T32" s="32"/>
    </row>
    <row r="33" spans="1:20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8">
        <v>0</v>
      </c>
      <c r="G33" s="88"/>
      <c r="H33" s="88"/>
      <c r="I33" s="88"/>
      <c r="J33" s="88"/>
      <c r="K33" s="88"/>
      <c r="L33" s="24">
        <f>SUM(L34:L39)</f>
        <v>140816</v>
      </c>
      <c r="M33" s="32"/>
      <c r="N33" s="28">
        <v>29</v>
      </c>
      <c r="O33" s="28" t="s">
        <v>21</v>
      </c>
      <c r="P33" s="30">
        <f>SUM(P34:P39)</f>
        <v>140816</v>
      </c>
      <c r="Q33" s="30">
        <f>SUM(Q34:Q39)</f>
        <v>79870</v>
      </c>
      <c r="R33" s="31"/>
      <c r="S33" s="31"/>
      <c r="T33" s="32"/>
    </row>
    <row r="34" spans="1:20" x14ac:dyDescent="0.25">
      <c r="A34" s="9">
        <v>1</v>
      </c>
      <c r="B34" s="28" t="s">
        <v>30</v>
      </c>
      <c r="C34" s="42">
        <v>0</v>
      </c>
      <c r="D34" s="37"/>
      <c r="E34" s="34"/>
      <c r="F34" s="88"/>
      <c r="G34" s="88"/>
      <c r="H34" s="88"/>
      <c r="I34" s="88"/>
      <c r="J34" s="88"/>
      <c r="K34" s="88"/>
      <c r="L34" s="43">
        <f t="shared" ref="L34:L43" si="3">+C34+D34+E34+F34</f>
        <v>0</v>
      </c>
      <c r="M34" s="32"/>
      <c r="N34" s="9">
        <v>1</v>
      </c>
      <c r="O34" s="28" t="s">
        <v>30</v>
      </c>
      <c r="P34" s="30">
        <v>0</v>
      </c>
      <c r="Q34" s="30">
        <v>0</v>
      </c>
      <c r="R34" s="31"/>
      <c r="S34" s="31"/>
      <c r="T34" s="32"/>
    </row>
    <row r="35" spans="1:20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/>
      <c r="L35" s="40">
        <f>SUM(C35:F35)</f>
        <v>36221</v>
      </c>
      <c r="M35" s="41"/>
      <c r="N35" s="9">
        <v>3</v>
      </c>
      <c r="O35" s="28" t="s">
        <v>22</v>
      </c>
      <c r="P35" s="51">
        <v>36221</v>
      </c>
      <c r="Q35" s="33">
        <v>21109</v>
      </c>
      <c r="R35" s="5"/>
      <c r="S35" s="5"/>
      <c r="T35" s="36"/>
    </row>
    <row r="36" spans="1:20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0"/>
      <c r="L36" s="43">
        <f>SUM(C36:J36)</f>
        <v>59135</v>
      </c>
      <c r="M36" s="41"/>
      <c r="N36" s="9">
        <v>4</v>
      </c>
      <c r="O36" s="28" t="s">
        <v>23</v>
      </c>
      <c r="P36" s="30">
        <v>59135</v>
      </c>
      <c r="Q36" s="30">
        <v>33089</v>
      </c>
      <c r="R36" s="31"/>
      <c r="S36" s="31"/>
      <c r="T36" s="32"/>
    </row>
    <row r="37" spans="1:20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0"/>
      <c r="L37" s="43">
        <f t="shared" si="3"/>
        <v>9760</v>
      </c>
      <c r="M37" s="41"/>
      <c r="N37" s="9">
        <v>5</v>
      </c>
      <c r="O37" s="28" t="s">
        <v>24</v>
      </c>
      <c r="P37" s="30">
        <v>9760</v>
      </c>
      <c r="Q37" s="30">
        <v>924</v>
      </c>
      <c r="R37" s="31"/>
      <c r="S37" s="31"/>
      <c r="T37" s="32"/>
    </row>
    <row r="38" spans="1:20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0"/>
      <c r="L38" s="43">
        <f>SUM(C38:H38)</f>
        <v>29300</v>
      </c>
      <c r="M38" s="32"/>
      <c r="N38" s="9">
        <v>6</v>
      </c>
      <c r="O38" s="28" t="s">
        <v>25</v>
      </c>
      <c r="P38" s="30">
        <v>29300</v>
      </c>
      <c r="Q38" s="30">
        <v>24748</v>
      </c>
      <c r="R38" s="31"/>
      <c r="S38" s="31"/>
      <c r="T38" s="32"/>
    </row>
    <row r="39" spans="1:20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0">
        <v>-9000</v>
      </c>
      <c r="L39" s="43">
        <f>SUM(C39:K39)</f>
        <v>6400</v>
      </c>
      <c r="M39" s="41"/>
      <c r="N39" s="9">
        <v>7</v>
      </c>
      <c r="O39" s="28" t="s">
        <v>26</v>
      </c>
      <c r="P39" s="30">
        <v>6400</v>
      </c>
      <c r="Q39" s="30">
        <v>0</v>
      </c>
      <c r="R39" s="31"/>
      <c r="S39" s="31"/>
      <c r="T39" s="32"/>
    </row>
    <row r="40" spans="1:20" ht="19.5" x14ac:dyDescent="0.25">
      <c r="A40" s="28">
        <v>31</v>
      </c>
      <c r="B40" s="38" t="s">
        <v>31</v>
      </c>
      <c r="C40" s="86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40">
        <v>58679</v>
      </c>
      <c r="L40" s="43">
        <f>SUM(C40:K40)</f>
        <v>1027027</v>
      </c>
      <c r="M40" s="41"/>
      <c r="N40" s="28">
        <v>31</v>
      </c>
      <c r="O40" s="38" t="s">
        <v>31</v>
      </c>
      <c r="P40" s="30">
        <v>1027027</v>
      </c>
      <c r="Q40" s="30">
        <v>885227</v>
      </c>
      <c r="R40" s="31"/>
      <c r="S40" s="31"/>
      <c r="T40" s="32"/>
    </row>
    <row r="41" spans="1:20" ht="19.5" x14ac:dyDescent="0.25">
      <c r="A41" s="28">
        <v>33</v>
      </c>
      <c r="B41" s="38" t="s">
        <v>37</v>
      </c>
      <c r="C41" s="86">
        <v>40000</v>
      </c>
      <c r="D41" s="42"/>
      <c r="E41" s="42"/>
      <c r="F41" s="40"/>
      <c r="G41" s="40"/>
      <c r="H41" s="40"/>
      <c r="I41" s="40"/>
      <c r="J41" s="40"/>
      <c r="K41" s="40"/>
      <c r="L41" s="30">
        <f t="shared" si="3"/>
        <v>40000</v>
      </c>
      <c r="M41" s="41"/>
      <c r="N41" s="28">
        <v>33</v>
      </c>
      <c r="O41" s="38" t="s">
        <v>37</v>
      </c>
      <c r="P41" s="30">
        <v>40000</v>
      </c>
      <c r="Q41" s="30">
        <v>0</v>
      </c>
      <c r="R41" s="31"/>
      <c r="S41" s="31"/>
      <c r="T41" s="32"/>
    </row>
    <row r="42" spans="1:20" ht="19.5" x14ac:dyDescent="0.25">
      <c r="A42" s="28">
        <v>34</v>
      </c>
      <c r="B42" s="38" t="s">
        <v>32</v>
      </c>
      <c r="C42" s="86">
        <v>56500</v>
      </c>
      <c r="D42" s="86">
        <v>137304</v>
      </c>
      <c r="E42" s="42"/>
      <c r="F42" s="40"/>
      <c r="G42" s="40"/>
      <c r="H42" s="40"/>
      <c r="I42" s="40"/>
      <c r="J42" s="40"/>
      <c r="K42" s="40"/>
      <c r="L42" s="30">
        <f t="shared" si="3"/>
        <v>193804</v>
      </c>
      <c r="M42" s="41"/>
      <c r="N42" s="28">
        <v>34</v>
      </c>
      <c r="O42" s="38" t="s">
        <v>32</v>
      </c>
      <c r="P42" s="30">
        <v>193804</v>
      </c>
      <c r="Q42" s="30">
        <v>191314</v>
      </c>
      <c r="R42" s="31"/>
      <c r="S42" s="31"/>
      <c r="T42" s="32"/>
    </row>
    <row r="43" spans="1:20" ht="23.25" x14ac:dyDescent="0.25">
      <c r="A43" s="28">
        <v>35</v>
      </c>
      <c r="B43" s="22" t="s">
        <v>27</v>
      </c>
      <c r="C43" s="9">
        <v>0</v>
      </c>
      <c r="D43" s="88"/>
      <c r="E43" s="88"/>
      <c r="F43" s="30"/>
      <c r="G43" s="30"/>
      <c r="H43" s="30"/>
      <c r="I43" s="30"/>
      <c r="J43" s="30"/>
      <c r="K43" s="30"/>
      <c r="L43" s="30">
        <f t="shared" si="3"/>
        <v>0</v>
      </c>
      <c r="M43" s="5"/>
      <c r="N43" s="88">
        <v>34</v>
      </c>
      <c r="O43" s="22" t="s">
        <v>27</v>
      </c>
      <c r="P43" s="30">
        <v>0</v>
      </c>
      <c r="Q43" s="37">
        <v>0</v>
      </c>
      <c r="R43" s="31"/>
      <c r="S43" s="31"/>
      <c r="T43" s="32"/>
    </row>
    <row r="45" spans="1:20" x14ac:dyDescent="0.25">
      <c r="N45" s="11"/>
    </row>
    <row r="46" spans="1:20" ht="15" customHeight="1" x14ac:dyDescent="0.25">
      <c r="N46" s="11"/>
    </row>
    <row r="47" spans="1:20" ht="15" customHeight="1" x14ac:dyDescent="0.25">
      <c r="D47" s="11"/>
      <c r="E47" s="44"/>
      <c r="F47" s="44"/>
      <c r="G47" s="44"/>
      <c r="H47" s="44"/>
      <c r="I47" s="44"/>
      <c r="J47" s="44"/>
      <c r="K47" s="44"/>
      <c r="L47" s="44"/>
      <c r="M47" s="11"/>
      <c r="N47" s="11"/>
    </row>
    <row r="48" spans="1:20" x14ac:dyDescent="0.25">
      <c r="D48" s="11"/>
      <c r="E48" s="44"/>
      <c r="F48" s="44"/>
      <c r="G48" s="44"/>
      <c r="H48" s="44"/>
      <c r="I48" s="44"/>
      <c r="J48" s="44"/>
      <c r="K48" s="44"/>
      <c r="L48" s="44"/>
      <c r="M48" s="11"/>
    </row>
    <row r="49" spans="4:13" ht="15" customHeight="1" x14ac:dyDescent="0.25">
      <c r="D49" s="11"/>
      <c r="E49" s="44"/>
      <c r="F49" s="44"/>
      <c r="G49" s="44"/>
      <c r="H49" s="44"/>
      <c r="I49" s="44"/>
      <c r="J49" s="44"/>
      <c r="K49" s="44"/>
      <c r="L49" s="44"/>
      <c r="M49" s="11"/>
    </row>
  </sheetData>
  <mergeCells count="19">
    <mergeCell ref="O14:O16"/>
    <mergeCell ref="P14:P16"/>
    <mergeCell ref="Q14:Q16"/>
    <mergeCell ref="D13:K13"/>
    <mergeCell ref="B9:C9"/>
    <mergeCell ref="B10:C10"/>
    <mergeCell ref="A12:L12"/>
    <mergeCell ref="N12:Q12"/>
    <mergeCell ref="A13:A16"/>
    <mergeCell ref="B13:B16"/>
    <mergeCell ref="C13:C16"/>
    <mergeCell ref="L13:L16"/>
    <mergeCell ref="N14:N16"/>
    <mergeCell ref="A8:B8"/>
    <mergeCell ref="A2:Q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9"/>
  <sheetViews>
    <sheetView tabSelected="1" topLeftCell="A4" workbookViewId="0">
      <selection activeCell="Q14" sqref="Q14:Q16"/>
    </sheetView>
  </sheetViews>
  <sheetFormatPr baseColWidth="10" defaultRowHeight="15" x14ac:dyDescent="0.25"/>
  <cols>
    <col min="1" max="1" width="10.28515625" customWidth="1"/>
    <col min="2" max="3" width="13" customWidth="1"/>
    <col min="13" max="13" width="14.7109375" customWidth="1"/>
    <col min="14" max="14" width="7.42578125" customWidth="1"/>
    <col min="15" max="15" width="18.28515625" bestFit="1" customWidth="1"/>
    <col min="16" max="16" width="13.140625" customWidth="1"/>
  </cols>
  <sheetData>
    <row r="2" spans="1:22" ht="1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"/>
      <c r="T2" s="1"/>
      <c r="U2" s="1"/>
      <c r="V2" s="1"/>
    </row>
    <row r="3" spans="1:22" ht="1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"/>
      <c r="T3" s="1"/>
      <c r="U3" s="1"/>
      <c r="V3" s="1"/>
    </row>
    <row r="4" spans="1:22" ht="15.75" thickBot="1" x14ac:dyDescent="0.3"/>
    <row r="5" spans="1:22" ht="15" customHeight="1" x14ac:dyDescent="0.25">
      <c r="A5" s="100" t="s">
        <v>1</v>
      </c>
      <c r="B5" s="101"/>
      <c r="C5" s="101"/>
      <c r="D5" s="101"/>
      <c r="E5" s="101"/>
      <c r="F5" s="2"/>
      <c r="G5" s="2"/>
      <c r="H5" s="2"/>
      <c r="I5" s="2"/>
      <c r="J5" s="2"/>
      <c r="K5" s="2"/>
      <c r="L5" s="2"/>
      <c r="M5" s="2"/>
      <c r="N5" s="2"/>
      <c r="O5" s="3"/>
    </row>
    <row r="6" spans="1:22" ht="15" customHeight="1" x14ac:dyDescent="0.25">
      <c r="A6" s="98" t="s">
        <v>2</v>
      </c>
      <c r="B6" s="98"/>
      <c r="C6" s="89"/>
      <c r="D6" s="102"/>
      <c r="E6" s="103"/>
      <c r="F6" s="5"/>
      <c r="G6" s="5"/>
      <c r="H6" s="5"/>
      <c r="I6" s="5"/>
      <c r="J6" s="5"/>
      <c r="K6" s="5"/>
      <c r="L6" s="5"/>
      <c r="M6" s="5"/>
    </row>
    <row r="7" spans="1:22" x14ac:dyDescent="0.25">
      <c r="A7" s="98" t="s">
        <v>3</v>
      </c>
      <c r="B7" s="98"/>
      <c r="C7" s="89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</row>
    <row r="8" spans="1:22" x14ac:dyDescent="0.25">
      <c r="A8" s="98" t="s">
        <v>4</v>
      </c>
      <c r="B8" s="98"/>
      <c r="C8" s="8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22" ht="35.25" customHeight="1" x14ac:dyDescent="0.25">
      <c r="A9" s="91" t="s">
        <v>5</v>
      </c>
      <c r="B9" s="106" t="s">
        <v>6</v>
      </c>
      <c r="C9" s="106"/>
      <c r="D9" s="8"/>
      <c r="E9" s="8"/>
      <c r="F9" s="8"/>
      <c r="G9" s="8"/>
      <c r="H9" s="8"/>
      <c r="I9" s="8"/>
      <c r="J9" s="8"/>
      <c r="K9" s="8"/>
      <c r="L9" s="8"/>
    </row>
    <row r="10" spans="1:22" ht="51" customHeight="1" x14ac:dyDescent="0.25">
      <c r="A10" s="9" t="s">
        <v>39</v>
      </c>
      <c r="B10" s="107">
        <v>8352098</v>
      </c>
      <c r="C10" s="107"/>
      <c r="D10" s="10"/>
      <c r="E10" s="10"/>
      <c r="F10" s="10"/>
      <c r="G10" s="10"/>
      <c r="H10" s="10"/>
      <c r="I10" s="10"/>
      <c r="J10" s="10"/>
      <c r="K10" s="10"/>
      <c r="L10" s="10"/>
    </row>
    <row r="11" spans="1:22" ht="15.75" thickBot="1" x14ac:dyDescent="0.3"/>
    <row r="12" spans="1:22" ht="42.75" customHeight="1" thickBot="1" x14ac:dyDescent="0.3">
      <c r="A12" s="108" t="s">
        <v>48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  <c r="N12" s="11"/>
      <c r="O12" s="111" t="s">
        <v>55</v>
      </c>
      <c r="P12" s="112"/>
      <c r="Q12" s="112"/>
      <c r="R12" s="113"/>
      <c r="S12" s="11"/>
      <c r="T12" s="11"/>
      <c r="U12" s="11"/>
      <c r="V12" s="11"/>
    </row>
    <row r="13" spans="1:22" ht="15" customHeight="1" thickBot="1" x14ac:dyDescent="0.3">
      <c r="A13" s="104" t="s">
        <v>7</v>
      </c>
      <c r="B13" s="104" t="s">
        <v>8</v>
      </c>
      <c r="C13" s="104" t="s">
        <v>9</v>
      </c>
      <c r="D13" s="115" t="s">
        <v>10</v>
      </c>
      <c r="E13" s="116"/>
      <c r="F13" s="116"/>
      <c r="G13" s="116"/>
      <c r="H13" s="116"/>
      <c r="I13" s="116"/>
      <c r="J13" s="116"/>
      <c r="K13" s="117"/>
      <c r="L13" s="96"/>
      <c r="M13" s="104" t="s">
        <v>11</v>
      </c>
      <c r="N13" s="15"/>
      <c r="O13" s="93"/>
      <c r="P13" s="93"/>
      <c r="Q13" s="93"/>
      <c r="R13" s="93"/>
      <c r="S13" s="15"/>
      <c r="T13" s="15"/>
      <c r="U13" s="15"/>
    </row>
    <row r="14" spans="1:22" x14ac:dyDescent="0.25">
      <c r="A14" s="105"/>
      <c r="B14" s="105"/>
      <c r="C14" s="105"/>
      <c r="D14" s="17"/>
      <c r="E14" s="17"/>
      <c r="F14" s="18"/>
      <c r="G14" s="17"/>
      <c r="H14" s="17"/>
      <c r="I14" s="17"/>
      <c r="J14" s="90"/>
      <c r="K14" s="90"/>
      <c r="L14" s="94"/>
      <c r="M14" s="105"/>
      <c r="N14" s="15"/>
      <c r="O14" s="104" t="s">
        <v>7</v>
      </c>
      <c r="P14" s="104" t="s">
        <v>8</v>
      </c>
      <c r="Q14" s="104" t="s">
        <v>12</v>
      </c>
      <c r="R14" s="104" t="s">
        <v>46</v>
      </c>
      <c r="S14" s="15"/>
      <c r="T14" s="15"/>
      <c r="U14" s="15"/>
    </row>
    <row r="15" spans="1:22" ht="22.5" customHeight="1" x14ac:dyDescent="0.25">
      <c r="A15" s="105"/>
      <c r="B15" s="105"/>
      <c r="C15" s="105"/>
      <c r="D15" s="19" t="s">
        <v>40</v>
      </c>
      <c r="E15" s="19" t="s">
        <v>41</v>
      </c>
      <c r="F15" s="54" t="s">
        <v>42</v>
      </c>
      <c r="G15" s="54" t="s">
        <v>51</v>
      </c>
      <c r="H15" s="54" t="s">
        <v>51</v>
      </c>
      <c r="I15" s="54" t="s">
        <v>51</v>
      </c>
      <c r="J15" s="54" t="s">
        <v>51</v>
      </c>
      <c r="K15" s="54" t="s">
        <v>51</v>
      </c>
      <c r="L15" s="97"/>
      <c r="M15" s="105"/>
      <c r="N15" s="15"/>
      <c r="O15" s="105"/>
      <c r="P15" s="105"/>
      <c r="Q15" s="105"/>
      <c r="R15" s="105"/>
      <c r="S15" s="15"/>
      <c r="T15" s="15"/>
      <c r="U15" s="15"/>
    </row>
    <row r="16" spans="1:22" ht="25.5" customHeight="1" x14ac:dyDescent="0.25">
      <c r="A16" s="114"/>
      <c r="B16" s="114"/>
      <c r="C16" s="114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 t="s">
        <v>13</v>
      </c>
      <c r="L16" s="72"/>
      <c r="M16" s="114"/>
      <c r="N16" s="15"/>
      <c r="O16" s="105"/>
      <c r="P16" s="105"/>
      <c r="Q16" s="105"/>
      <c r="R16" s="105"/>
      <c r="S16" s="15"/>
      <c r="T16" s="15"/>
      <c r="U16" s="15"/>
    </row>
    <row r="17" spans="1:21" x14ac:dyDescent="0.25">
      <c r="A17" s="89"/>
      <c r="B17" s="22" t="s">
        <v>14</v>
      </c>
      <c r="C17" s="23">
        <f>C18+C19+C20+C21+C22+C24+C25</f>
        <v>5773536</v>
      </c>
      <c r="D17" s="23">
        <f>D18+D19+D20+D21+D22+D24+D25</f>
        <v>1436788</v>
      </c>
      <c r="E17" s="23">
        <f>E18+E19+E20+E21+E22+E24+E25</f>
        <v>251265</v>
      </c>
      <c r="F17" s="23">
        <f t="shared" ref="F17:L17" si="0">F18+F19+F20+F21+F22+F24+F25</f>
        <v>-61854</v>
      </c>
      <c r="G17" s="23">
        <f t="shared" si="0"/>
        <v>111249</v>
      </c>
      <c r="H17" s="23">
        <f t="shared" si="0"/>
        <v>177547</v>
      </c>
      <c r="I17" s="23">
        <f t="shared" si="0"/>
        <v>90664</v>
      </c>
      <c r="J17" s="23">
        <f t="shared" si="0"/>
        <v>135360</v>
      </c>
      <c r="K17" s="23">
        <f t="shared" si="0"/>
        <v>226787</v>
      </c>
      <c r="L17" s="23">
        <f t="shared" si="0"/>
        <v>210747</v>
      </c>
      <c r="M17" s="24">
        <f>SUM(M18:M25)</f>
        <v>8352089</v>
      </c>
      <c r="N17" s="25"/>
      <c r="O17" s="89"/>
      <c r="P17" s="22" t="s">
        <v>14</v>
      </c>
      <c r="Q17" s="24">
        <f>Q18+Q19+Q20++Q21+Q22+Q23+Q24+Q25</f>
        <v>8352098</v>
      </c>
      <c r="R17" s="24">
        <f>R18+R19+R20++R21+R22+R23+R24+R25</f>
        <v>6416320</v>
      </c>
      <c r="S17" s="26"/>
      <c r="T17" s="26"/>
      <c r="U17" s="27"/>
    </row>
    <row r="18" spans="1:21" s="49" customFormat="1" ht="23.25" x14ac:dyDescent="0.25">
      <c r="A18" s="89">
        <v>3</v>
      </c>
      <c r="B18" s="28" t="s">
        <v>33</v>
      </c>
      <c r="C18" s="92">
        <v>1235021</v>
      </c>
      <c r="D18" s="50">
        <v>0</v>
      </c>
      <c r="E18" s="50"/>
      <c r="F18" s="50"/>
      <c r="G18" s="50">
        <v>1975</v>
      </c>
      <c r="H18" s="50"/>
      <c r="I18" s="50">
        <v>10700</v>
      </c>
      <c r="J18" s="50">
        <v>58026</v>
      </c>
      <c r="K18" s="50">
        <v>25000</v>
      </c>
      <c r="L18" s="50">
        <v>40200</v>
      </c>
      <c r="M18" s="24">
        <f>SUM(C18:L18)</f>
        <v>1370922</v>
      </c>
      <c r="N18" s="10"/>
      <c r="O18" s="28">
        <v>3</v>
      </c>
      <c r="P18" s="28" t="s">
        <v>33</v>
      </c>
      <c r="Q18" s="30">
        <v>1370922</v>
      </c>
      <c r="R18" s="30">
        <v>1513864</v>
      </c>
      <c r="S18" s="31"/>
      <c r="T18" s="31"/>
      <c r="U18" s="32"/>
    </row>
    <row r="19" spans="1:21" ht="23.25" x14ac:dyDescent="0.25">
      <c r="A19" s="89">
        <v>5</v>
      </c>
      <c r="B19" s="28" t="s">
        <v>15</v>
      </c>
      <c r="C19" s="50">
        <v>0</v>
      </c>
      <c r="D19" s="50">
        <v>81381</v>
      </c>
      <c r="E19" s="50">
        <v>73700</v>
      </c>
      <c r="F19" s="51">
        <v>58146</v>
      </c>
      <c r="G19" s="51">
        <v>71296</v>
      </c>
      <c r="H19" s="51">
        <v>157976</v>
      </c>
      <c r="I19" s="51">
        <v>79914</v>
      </c>
      <c r="J19" s="51">
        <v>76534</v>
      </c>
      <c r="K19" s="51">
        <v>151415</v>
      </c>
      <c r="L19" s="51">
        <v>126217</v>
      </c>
      <c r="M19" s="24">
        <f>SUM(C19:L19)</f>
        <v>876579</v>
      </c>
      <c r="N19" s="10"/>
      <c r="O19" s="28">
        <v>5</v>
      </c>
      <c r="P19" s="28" t="s">
        <v>15</v>
      </c>
      <c r="Q19" s="30">
        <v>876588</v>
      </c>
      <c r="R19" s="30">
        <v>1006926</v>
      </c>
      <c r="S19" s="31"/>
      <c r="T19" s="31"/>
      <c r="U19" s="32"/>
    </row>
    <row r="20" spans="1:21" ht="23.25" x14ac:dyDescent="0.25">
      <c r="A20" s="89">
        <v>6</v>
      </c>
      <c r="B20" s="28" t="s">
        <v>34</v>
      </c>
      <c r="C20" s="50">
        <v>14140</v>
      </c>
      <c r="D20" s="50">
        <v>0</v>
      </c>
      <c r="E20" s="50"/>
      <c r="F20" s="51"/>
      <c r="G20" s="51"/>
      <c r="H20" s="51"/>
      <c r="I20" s="51"/>
      <c r="J20" s="51"/>
      <c r="K20" s="51"/>
      <c r="L20" s="51"/>
      <c r="M20" s="24">
        <f t="shared" ref="M20:M25" si="1">SUM(C20:G20)</f>
        <v>14140</v>
      </c>
      <c r="N20" s="10"/>
      <c r="O20" s="28">
        <v>6</v>
      </c>
      <c r="P20" s="28" t="s">
        <v>34</v>
      </c>
      <c r="Q20" s="30">
        <v>14140</v>
      </c>
      <c r="R20" s="30">
        <v>23368</v>
      </c>
      <c r="S20" s="31"/>
      <c r="T20" s="31"/>
      <c r="U20" s="32"/>
    </row>
    <row r="21" spans="1:21" ht="23.25" x14ac:dyDescent="0.25">
      <c r="A21" s="33">
        <v>8</v>
      </c>
      <c r="B21" s="28" t="s">
        <v>16</v>
      </c>
      <c r="C21" s="50">
        <v>4464305</v>
      </c>
      <c r="D21" s="51">
        <v>0</v>
      </c>
      <c r="E21" s="52"/>
      <c r="F21" s="53"/>
      <c r="G21" s="53">
        <v>877</v>
      </c>
      <c r="H21" s="53">
        <v>2400</v>
      </c>
      <c r="I21" s="53">
        <v>50</v>
      </c>
      <c r="J21" s="53">
        <v>800</v>
      </c>
      <c r="K21" s="53">
        <v>980</v>
      </c>
      <c r="L21" s="53">
        <v>37075</v>
      </c>
      <c r="M21" s="24">
        <f>SUM(C21:L21)</f>
        <v>4506487</v>
      </c>
      <c r="N21" s="32"/>
      <c r="O21" s="28">
        <v>8</v>
      </c>
      <c r="P21" s="28" t="s">
        <v>16</v>
      </c>
      <c r="Q21" s="30">
        <v>4506487</v>
      </c>
      <c r="R21" s="30">
        <v>3507489</v>
      </c>
      <c r="S21" s="31"/>
      <c r="T21" s="31"/>
      <c r="U21" s="32"/>
    </row>
    <row r="22" spans="1:21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53"/>
      <c r="K22" s="53">
        <v>0</v>
      </c>
      <c r="L22" s="53"/>
      <c r="M22" s="24">
        <f t="shared" si="1"/>
        <v>10</v>
      </c>
      <c r="N22" s="32"/>
      <c r="O22" s="28">
        <v>10</v>
      </c>
      <c r="P22" s="28" t="s">
        <v>35</v>
      </c>
      <c r="Q22" s="30">
        <v>10</v>
      </c>
      <c r="R22" s="30">
        <v>1288</v>
      </c>
      <c r="S22" s="31"/>
      <c r="T22" s="31"/>
      <c r="U22" s="32"/>
    </row>
    <row r="23" spans="1:21" ht="23.25" x14ac:dyDescent="0.25">
      <c r="A23" s="9">
        <v>12</v>
      </c>
      <c r="B23" s="28" t="s">
        <v>38</v>
      </c>
      <c r="C23" s="50">
        <v>0</v>
      </c>
      <c r="D23" s="51">
        <v>0</v>
      </c>
      <c r="E23" s="52"/>
      <c r="F23" s="53"/>
      <c r="G23" s="53"/>
      <c r="H23" s="53"/>
      <c r="I23" s="53"/>
      <c r="J23" s="53"/>
      <c r="K23" s="53"/>
      <c r="L23" s="53"/>
      <c r="M23" s="24">
        <f t="shared" si="1"/>
        <v>0</v>
      </c>
      <c r="N23" s="32"/>
      <c r="O23" s="28">
        <v>12</v>
      </c>
      <c r="P23" s="28" t="s">
        <v>38</v>
      </c>
      <c r="Q23" s="30">
        <v>0</v>
      </c>
      <c r="R23" s="30">
        <v>45829</v>
      </c>
      <c r="S23" s="31"/>
      <c r="T23" s="31"/>
      <c r="U23" s="32"/>
    </row>
    <row r="24" spans="1:21" ht="34.5" x14ac:dyDescent="0.25">
      <c r="A24" s="33">
        <v>13</v>
      </c>
      <c r="B24" s="28" t="s">
        <v>36</v>
      </c>
      <c r="C24" s="50">
        <v>60</v>
      </c>
      <c r="D24" s="51">
        <v>82489</v>
      </c>
      <c r="E24" s="52">
        <v>117565</v>
      </c>
      <c r="F24" s="53"/>
      <c r="G24" s="53">
        <v>37101</v>
      </c>
      <c r="H24" s="53">
        <v>17171</v>
      </c>
      <c r="I24" s="53"/>
      <c r="J24" s="53"/>
      <c r="K24" s="53">
        <v>49392</v>
      </c>
      <c r="L24" s="53">
        <v>7255</v>
      </c>
      <c r="M24" s="24">
        <f>SUM(C24:L24)</f>
        <v>311033</v>
      </c>
      <c r="N24" s="32"/>
      <c r="O24" s="28">
        <v>13</v>
      </c>
      <c r="P24" s="28" t="s">
        <v>36</v>
      </c>
      <c r="Q24" s="30">
        <v>311033</v>
      </c>
      <c r="R24" s="30">
        <v>317556</v>
      </c>
      <c r="S24" s="31"/>
      <c r="T24" s="31"/>
      <c r="U24" s="32"/>
    </row>
    <row r="25" spans="1:21" ht="23.25" x14ac:dyDescent="0.25">
      <c r="A25" s="89">
        <v>15</v>
      </c>
      <c r="B25" s="35" t="s">
        <v>17</v>
      </c>
      <c r="C25" s="50">
        <v>60000</v>
      </c>
      <c r="D25" s="51">
        <v>1272918</v>
      </c>
      <c r="E25" s="51">
        <v>60000</v>
      </c>
      <c r="F25" s="53">
        <v>-120000</v>
      </c>
      <c r="G25" s="53"/>
      <c r="H25" s="53"/>
      <c r="I25" s="53"/>
      <c r="J25" s="53"/>
      <c r="K25" s="53"/>
      <c r="L25" s="53"/>
      <c r="M25" s="24">
        <f t="shared" si="1"/>
        <v>1272918</v>
      </c>
      <c r="N25" s="36"/>
      <c r="O25" s="28">
        <v>15</v>
      </c>
      <c r="P25" s="35" t="s">
        <v>17</v>
      </c>
      <c r="Q25" s="30">
        <v>1272918</v>
      </c>
      <c r="R25" s="50">
        <v>0</v>
      </c>
      <c r="S25" s="31"/>
      <c r="T25" s="31"/>
      <c r="U25" s="10"/>
    </row>
    <row r="26" spans="1:21" x14ac:dyDescent="0.25">
      <c r="A26" s="89"/>
      <c r="B26" s="22" t="s">
        <v>18</v>
      </c>
      <c r="C26" s="23">
        <f>C27+C28+C29+C30+C32+C33+C40+C42+C43+C41</f>
        <v>5773526</v>
      </c>
      <c r="D26" s="23">
        <f>D27+D28+D29+D30+D32+D33+D40+D42+D43+D41</f>
        <v>1436788</v>
      </c>
      <c r="E26" s="23">
        <f t="shared" ref="E26:J26" si="2">E27+E28+E29+E30+E32+E33+E40+E42+E43+E41</f>
        <v>251265</v>
      </c>
      <c r="F26" s="23">
        <f t="shared" si="2"/>
        <v>-61854</v>
      </c>
      <c r="G26" s="23">
        <f t="shared" si="2"/>
        <v>111249</v>
      </c>
      <c r="H26" s="23">
        <f t="shared" si="2"/>
        <v>177547</v>
      </c>
      <c r="I26" s="23">
        <f t="shared" si="2"/>
        <v>90673</v>
      </c>
      <c r="J26" s="23">
        <f t="shared" si="2"/>
        <v>127114</v>
      </c>
      <c r="K26" s="23"/>
      <c r="L26" s="23"/>
      <c r="M26" s="24">
        <f>M27+M28+M29+M30+M31+M32+M33+M40+M41+M42</f>
        <v>8352098</v>
      </c>
      <c r="N26" s="27"/>
      <c r="O26" s="89"/>
      <c r="P26" s="22" t="s">
        <v>18</v>
      </c>
      <c r="Q26" s="24">
        <f>Q27+Q28+Q29+Q30+Q31+Q32+Q33+Q40+Q41+Q42+Q43</f>
        <v>8352098</v>
      </c>
      <c r="R26" s="24">
        <f>R27+R28+R29+R30+R31+R32+R33+R40+R41+R42</f>
        <v>6974683</v>
      </c>
      <c r="S26" s="26"/>
      <c r="T26" s="26"/>
      <c r="U26" s="27"/>
    </row>
    <row r="27" spans="1:21" ht="23.25" x14ac:dyDescent="0.25">
      <c r="A27" s="28">
        <v>21</v>
      </c>
      <c r="B27" s="28" t="s">
        <v>19</v>
      </c>
      <c r="C27" s="92">
        <v>2095615</v>
      </c>
      <c r="D27" s="92">
        <v>0</v>
      </c>
      <c r="E27" s="92"/>
      <c r="F27" s="89"/>
      <c r="G27" s="89"/>
      <c r="H27" s="89"/>
      <c r="I27" s="89"/>
      <c r="J27" s="89">
        <v>13000</v>
      </c>
      <c r="K27" s="89">
        <v>91870</v>
      </c>
      <c r="L27" s="95">
        <v>86663</v>
      </c>
      <c r="M27" s="30">
        <f>SUM(C27:L27)</f>
        <v>2287148</v>
      </c>
      <c r="N27" s="32"/>
      <c r="O27" s="28">
        <v>21</v>
      </c>
      <c r="P27" s="28" t="s">
        <v>19</v>
      </c>
      <c r="Q27" s="30">
        <v>2287148</v>
      </c>
      <c r="R27" s="30">
        <v>1911340</v>
      </c>
      <c r="S27" s="31"/>
      <c r="T27" s="31"/>
      <c r="U27" s="32"/>
    </row>
    <row r="28" spans="1:21" ht="34.5" x14ac:dyDescent="0.25">
      <c r="A28" s="28">
        <v>22</v>
      </c>
      <c r="B28" s="28" t="s">
        <v>20</v>
      </c>
      <c r="C28" s="92">
        <v>1915471</v>
      </c>
      <c r="D28" s="92">
        <v>437640</v>
      </c>
      <c r="E28" s="48">
        <v>60000</v>
      </c>
      <c r="F28" s="34">
        <v>-119400</v>
      </c>
      <c r="G28" s="34">
        <v>1475</v>
      </c>
      <c r="H28" s="34">
        <v>-11285</v>
      </c>
      <c r="I28" s="34">
        <v>700</v>
      </c>
      <c r="J28" s="34">
        <v>14300</v>
      </c>
      <c r="K28" s="34">
        <v>-6470</v>
      </c>
      <c r="L28" s="34">
        <v>22750</v>
      </c>
      <c r="M28" s="30">
        <f>SUM(C28:L28)</f>
        <v>2315181</v>
      </c>
      <c r="N28" s="32"/>
      <c r="O28" s="28">
        <v>22</v>
      </c>
      <c r="P28" s="28" t="s">
        <v>20</v>
      </c>
      <c r="Q28" s="30">
        <v>2315181</v>
      </c>
      <c r="R28" s="30">
        <v>1876985</v>
      </c>
      <c r="S28" s="31"/>
      <c r="T28" s="31"/>
      <c r="U28" s="32"/>
    </row>
    <row r="29" spans="1:21" ht="34.5" x14ac:dyDescent="0.25">
      <c r="A29" s="28">
        <v>23</v>
      </c>
      <c r="B29" s="28" t="s">
        <v>28</v>
      </c>
      <c r="C29" s="92">
        <v>33000</v>
      </c>
      <c r="D29" s="92">
        <v>0</v>
      </c>
      <c r="E29" s="30">
        <v>9281</v>
      </c>
      <c r="F29" s="34"/>
      <c r="G29" s="34"/>
      <c r="H29" s="34"/>
      <c r="I29" s="34">
        <v>9433</v>
      </c>
      <c r="J29" s="34"/>
      <c r="K29" s="34">
        <v>-7100</v>
      </c>
      <c r="L29" s="34"/>
      <c r="M29" s="30">
        <f>SUM(C29:K29)</f>
        <v>44614</v>
      </c>
      <c r="N29" s="32"/>
      <c r="O29" s="28">
        <v>23</v>
      </c>
      <c r="P29" s="28" t="s">
        <v>28</v>
      </c>
      <c r="Q29" s="30">
        <v>44614</v>
      </c>
      <c r="R29" s="30">
        <v>44604</v>
      </c>
      <c r="S29" s="31"/>
      <c r="T29" s="31"/>
      <c r="U29" s="32"/>
    </row>
    <row r="30" spans="1:21" ht="23.25" x14ac:dyDescent="0.25">
      <c r="A30" s="28">
        <v>24</v>
      </c>
      <c r="B30" s="28" t="s">
        <v>15</v>
      </c>
      <c r="C30" s="92">
        <v>1455250</v>
      </c>
      <c r="D30" s="92">
        <v>99453</v>
      </c>
      <c r="E30" s="30">
        <v>64419</v>
      </c>
      <c r="F30" s="34">
        <v>57546</v>
      </c>
      <c r="G30" s="34">
        <v>71296</v>
      </c>
      <c r="H30" s="34">
        <v>170261</v>
      </c>
      <c r="I30" s="34">
        <v>80490</v>
      </c>
      <c r="J30" s="34">
        <v>99734</v>
      </c>
      <c r="K30" s="34">
        <v>98138</v>
      </c>
      <c r="L30" s="34">
        <v>121879</v>
      </c>
      <c r="M30" s="30">
        <f>SUM(C30:L30)</f>
        <v>2318466</v>
      </c>
      <c r="N30" s="32"/>
      <c r="O30" s="28">
        <v>24</v>
      </c>
      <c r="P30" s="28" t="s">
        <v>15</v>
      </c>
      <c r="Q30" s="30">
        <v>2318466</v>
      </c>
      <c r="R30" s="30">
        <v>1964565</v>
      </c>
      <c r="S30" s="31"/>
      <c r="T30" s="31"/>
      <c r="U30" s="32"/>
    </row>
    <row r="31" spans="1:21" x14ac:dyDescent="0.25">
      <c r="A31" s="28">
        <v>25</v>
      </c>
      <c r="B31" s="28" t="s">
        <v>43</v>
      </c>
      <c r="C31" s="92">
        <v>10</v>
      </c>
      <c r="D31" s="92">
        <v>0</v>
      </c>
      <c r="E31" s="30"/>
      <c r="F31" s="34"/>
      <c r="G31" s="34"/>
      <c r="H31" s="34"/>
      <c r="I31" s="34"/>
      <c r="J31" s="34"/>
      <c r="K31" s="34"/>
      <c r="L31" s="34"/>
      <c r="M31" s="30">
        <f>SUM(C31:G31)</f>
        <v>10</v>
      </c>
      <c r="N31" s="32"/>
      <c r="O31" s="28">
        <v>25</v>
      </c>
      <c r="P31" s="28" t="s">
        <v>43</v>
      </c>
      <c r="Q31" s="30">
        <v>10</v>
      </c>
      <c r="R31" s="30">
        <v>0</v>
      </c>
      <c r="S31" s="31"/>
      <c r="T31" s="31"/>
      <c r="U31" s="32"/>
    </row>
    <row r="32" spans="1:21" ht="23.25" x14ac:dyDescent="0.25">
      <c r="A32" s="28">
        <v>26</v>
      </c>
      <c r="B32" s="28" t="s">
        <v>29</v>
      </c>
      <c r="C32" s="92">
        <v>2000</v>
      </c>
      <c r="D32" s="92">
        <v>0</v>
      </c>
      <c r="E32" s="30"/>
      <c r="F32" s="34"/>
      <c r="G32" s="34">
        <v>1377</v>
      </c>
      <c r="H32" s="34">
        <v>1400</v>
      </c>
      <c r="I32" s="34">
        <v>50</v>
      </c>
      <c r="J32" s="34">
        <v>80</v>
      </c>
      <c r="K32" s="34">
        <v>670</v>
      </c>
      <c r="L32" s="34"/>
      <c r="M32" s="30">
        <f>SUM(C32:K32)</f>
        <v>5577</v>
      </c>
      <c r="N32" s="32"/>
      <c r="O32" s="28">
        <v>26</v>
      </c>
      <c r="P32" s="28" t="s">
        <v>29</v>
      </c>
      <c r="Q32" s="30">
        <v>5577</v>
      </c>
      <c r="R32" s="30">
        <v>5573</v>
      </c>
      <c r="S32" s="31"/>
      <c r="T32" s="31"/>
      <c r="U32" s="32"/>
    </row>
    <row r="33" spans="1:21" ht="34.5" x14ac:dyDescent="0.25">
      <c r="A33" s="28">
        <v>29</v>
      </c>
      <c r="B33" s="28" t="s">
        <v>21</v>
      </c>
      <c r="C33" s="23">
        <f>SUM(C34:C39)</f>
        <v>60750</v>
      </c>
      <c r="D33" s="23">
        <f>SUM(D34:D39)</f>
        <v>80820</v>
      </c>
      <c r="E33" s="34">
        <v>0</v>
      </c>
      <c r="F33" s="89">
        <v>0</v>
      </c>
      <c r="G33" s="89"/>
      <c r="H33" s="89"/>
      <c r="I33" s="89"/>
      <c r="J33" s="89"/>
      <c r="K33" s="89"/>
      <c r="L33" s="95"/>
      <c r="M33" s="24">
        <f>SUM(M34:M39)</f>
        <v>131016</v>
      </c>
      <c r="N33" s="32"/>
      <c r="O33" s="28">
        <v>29</v>
      </c>
      <c r="P33" s="28" t="s">
        <v>21</v>
      </c>
      <c r="Q33" s="30">
        <f>SUM(Q34:Q39)</f>
        <v>131016</v>
      </c>
      <c r="R33" s="30">
        <f>SUM(R34:R39)</f>
        <v>80840</v>
      </c>
      <c r="S33" s="31"/>
      <c r="T33" s="31"/>
      <c r="U33" s="32"/>
    </row>
    <row r="34" spans="1:21" x14ac:dyDescent="0.25">
      <c r="A34" s="9">
        <v>1</v>
      </c>
      <c r="B34" s="28" t="s">
        <v>30</v>
      </c>
      <c r="C34" s="42">
        <v>0</v>
      </c>
      <c r="D34" s="37"/>
      <c r="E34" s="34"/>
      <c r="F34" s="89"/>
      <c r="G34" s="89"/>
      <c r="H34" s="89"/>
      <c r="I34" s="89"/>
      <c r="J34" s="89"/>
      <c r="K34" s="89"/>
      <c r="L34" s="95"/>
      <c r="M34" s="43">
        <f t="shared" ref="M34:M43" si="3">+C34+D34+E34+F34</f>
        <v>0</v>
      </c>
      <c r="N34" s="32"/>
      <c r="O34" s="9">
        <v>1</v>
      </c>
      <c r="P34" s="28" t="s">
        <v>30</v>
      </c>
      <c r="Q34" s="30">
        <v>0</v>
      </c>
      <c r="R34" s="30">
        <v>0</v>
      </c>
      <c r="S34" s="31"/>
      <c r="T34" s="31"/>
      <c r="U34" s="32"/>
    </row>
    <row r="35" spans="1:21" x14ac:dyDescent="0.25">
      <c r="A35" s="9">
        <v>3</v>
      </c>
      <c r="B35" s="38" t="s">
        <v>22</v>
      </c>
      <c r="C35" s="39">
        <v>15000</v>
      </c>
      <c r="D35" s="39">
        <v>21221</v>
      </c>
      <c r="E35" s="39"/>
      <c r="F35" s="40"/>
      <c r="G35" s="40"/>
      <c r="H35" s="40"/>
      <c r="I35" s="40"/>
      <c r="J35" s="40"/>
      <c r="K35" s="40"/>
      <c r="L35" s="40"/>
      <c r="M35" s="40">
        <f>SUM(C35:F35)</f>
        <v>36221</v>
      </c>
      <c r="N35" s="41"/>
      <c r="O35" s="9">
        <v>3</v>
      </c>
      <c r="P35" s="28" t="s">
        <v>22</v>
      </c>
      <c r="Q35" s="51">
        <v>36221</v>
      </c>
      <c r="R35" s="33">
        <v>21109</v>
      </c>
      <c r="S35" s="5"/>
      <c r="T35" s="5"/>
      <c r="U35" s="36"/>
    </row>
    <row r="36" spans="1:21" x14ac:dyDescent="0.25">
      <c r="A36" s="9">
        <v>4</v>
      </c>
      <c r="B36" s="38" t="s">
        <v>23</v>
      </c>
      <c r="C36" s="42">
        <v>11290</v>
      </c>
      <c r="D36" s="42">
        <v>39599</v>
      </c>
      <c r="E36" s="42"/>
      <c r="F36" s="40"/>
      <c r="G36" s="40"/>
      <c r="H36" s="40"/>
      <c r="I36" s="40"/>
      <c r="J36" s="40">
        <v>8246</v>
      </c>
      <c r="K36" s="40"/>
      <c r="L36" s="40"/>
      <c r="M36" s="43">
        <f>SUM(C36:J36)</f>
        <v>59135</v>
      </c>
      <c r="N36" s="41"/>
      <c r="O36" s="9">
        <v>4</v>
      </c>
      <c r="P36" s="28" t="s">
        <v>23</v>
      </c>
      <c r="Q36" s="30">
        <v>59135</v>
      </c>
      <c r="R36" s="30">
        <v>33252</v>
      </c>
      <c r="S36" s="31"/>
      <c r="T36" s="31"/>
      <c r="U36" s="32"/>
    </row>
    <row r="37" spans="1:21" ht="23.25" x14ac:dyDescent="0.25">
      <c r="A37" s="9">
        <v>5</v>
      </c>
      <c r="B37" s="38" t="s">
        <v>24</v>
      </c>
      <c r="C37" s="42">
        <v>9760</v>
      </c>
      <c r="D37" s="42">
        <v>0</v>
      </c>
      <c r="E37" s="42"/>
      <c r="F37" s="40"/>
      <c r="G37" s="40"/>
      <c r="H37" s="40"/>
      <c r="I37" s="40"/>
      <c r="J37" s="40"/>
      <c r="K37" s="40"/>
      <c r="L37" s="40">
        <v>-3800</v>
      </c>
      <c r="M37" s="43">
        <f>SUM(C37:L37)</f>
        <v>5960</v>
      </c>
      <c r="N37" s="41"/>
      <c r="O37" s="9">
        <v>5</v>
      </c>
      <c r="P37" s="28" t="s">
        <v>24</v>
      </c>
      <c r="Q37" s="30">
        <v>5960</v>
      </c>
      <c r="R37" s="30">
        <v>924</v>
      </c>
      <c r="S37" s="31"/>
      <c r="T37" s="31"/>
      <c r="U37" s="32"/>
    </row>
    <row r="38" spans="1:21" ht="23.25" x14ac:dyDescent="0.25">
      <c r="A38" s="9">
        <v>6</v>
      </c>
      <c r="B38" s="38" t="s">
        <v>25</v>
      </c>
      <c r="C38" s="42">
        <v>9300</v>
      </c>
      <c r="D38" s="42">
        <v>20000</v>
      </c>
      <c r="E38" s="42"/>
      <c r="F38" s="40"/>
      <c r="G38" s="40"/>
      <c r="H38" s="40">
        <v>0</v>
      </c>
      <c r="I38" s="40"/>
      <c r="J38" s="40"/>
      <c r="K38" s="40"/>
      <c r="L38" s="40"/>
      <c r="M38" s="43">
        <f>SUM(C38:H38)</f>
        <v>29300</v>
      </c>
      <c r="N38" s="32"/>
      <c r="O38" s="9">
        <v>6</v>
      </c>
      <c r="P38" s="28" t="s">
        <v>25</v>
      </c>
      <c r="Q38" s="30">
        <v>29300</v>
      </c>
      <c r="R38" s="30">
        <v>25555</v>
      </c>
      <c r="S38" s="31"/>
      <c r="T38" s="31"/>
      <c r="U38" s="32"/>
    </row>
    <row r="39" spans="1:21" ht="23.25" x14ac:dyDescent="0.25">
      <c r="A39" s="9">
        <v>7</v>
      </c>
      <c r="B39" s="38" t="s">
        <v>26</v>
      </c>
      <c r="C39" s="42">
        <v>15400</v>
      </c>
      <c r="D39" s="42">
        <v>0</v>
      </c>
      <c r="E39" s="42"/>
      <c r="F39" s="40"/>
      <c r="G39" s="40"/>
      <c r="H39" s="40"/>
      <c r="I39" s="40"/>
      <c r="J39" s="40"/>
      <c r="K39" s="40">
        <v>-9000</v>
      </c>
      <c r="L39" s="40">
        <v>-6000</v>
      </c>
      <c r="M39" s="43">
        <f>SUM(C39:L39)</f>
        <v>400</v>
      </c>
      <c r="N39" s="41"/>
      <c r="O39" s="9">
        <v>7</v>
      </c>
      <c r="P39" s="28" t="s">
        <v>26</v>
      </c>
      <c r="Q39" s="30">
        <v>400</v>
      </c>
      <c r="R39" s="30">
        <v>0</v>
      </c>
      <c r="S39" s="31"/>
      <c r="T39" s="31"/>
      <c r="U39" s="32"/>
    </row>
    <row r="40" spans="1:21" ht="19.5" x14ac:dyDescent="0.25">
      <c r="A40" s="28">
        <v>31</v>
      </c>
      <c r="B40" s="38" t="s">
        <v>31</v>
      </c>
      <c r="C40" s="92">
        <v>114940</v>
      </c>
      <c r="D40" s="42">
        <v>681571</v>
      </c>
      <c r="E40" s="42">
        <v>117565</v>
      </c>
      <c r="F40" s="40"/>
      <c r="G40" s="40">
        <v>37101</v>
      </c>
      <c r="H40" s="40">
        <v>17171</v>
      </c>
      <c r="I40" s="40"/>
      <c r="J40" s="40"/>
      <c r="K40" s="40">
        <v>58679</v>
      </c>
      <c r="L40" s="40">
        <v>-10745</v>
      </c>
      <c r="M40" s="43">
        <f>SUM(C40:L40)</f>
        <v>1016282</v>
      </c>
      <c r="N40" s="41"/>
      <c r="O40" s="28">
        <v>31</v>
      </c>
      <c r="P40" s="38" t="s">
        <v>31</v>
      </c>
      <c r="Q40" s="30">
        <v>1016282</v>
      </c>
      <c r="R40" s="30">
        <v>899462</v>
      </c>
      <c r="S40" s="31"/>
      <c r="T40" s="31"/>
      <c r="U40" s="32"/>
    </row>
    <row r="41" spans="1:21" ht="19.5" x14ac:dyDescent="0.25">
      <c r="A41" s="28">
        <v>33</v>
      </c>
      <c r="B41" s="38" t="s">
        <v>37</v>
      </c>
      <c r="C41" s="92">
        <v>40000</v>
      </c>
      <c r="D41" s="42"/>
      <c r="E41" s="42"/>
      <c r="F41" s="40"/>
      <c r="G41" s="40"/>
      <c r="H41" s="40"/>
      <c r="I41" s="40"/>
      <c r="J41" s="40"/>
      <c r="K41" s="40"/>
      <c r="L41" s="40"/>
      <c r="M41" s="30">
        <f t="shared" si="3"/>
        <v>40000</v>
      </c>
      <c r="N41" s="41"/>
      <c r="O41" s="28">
        <v>33</v>
      </c>
      <c r="P41" s="38" t="s">
        <v>37</v>
      </c>
      <c r="Q41" s="30">
        <v>40000</v>
      </c>
      <c r="R41" s="30">
        <v>0</v>
      </c>
      <c r="S41" s="31"/>
      <c r="T41" s="31"/>
      <c r="U41" s="32"/>
    </row>
    <row r="42" spans="1:21" ht="19.5" x14ac:dyDescent="0.25">
      <c r="A42" s="28">
        <v>34</v>
      </c>
      <c r="B42" s="38" t="s">
        <v>32</v>
      </c>
      <c r="C42" s="92">
        <v>56500</v>
      </c>
      <c r="D42" s="92">
        <v>137304</v>
      </c>
      <c r="E42" s="42"/>
      <c r="F42" s="40"/>
      <c r="G42" s="40"/>
      <c r="H42" s="40"/>
      <c r="I42" s="40"/>
      <c r="J42" s="40"/>
      <c r="K42" s="40"/>
      <c r="L42" s="40"/>
      <c r="M42" s="30">
        <f t="shared" si="3"/>
        <v>193804</v>
      </c>
      <c r="N42" s="41"/>
      <c r="O42" s="28">
        <v>34</v>
      </c>
      <c r="P42" s="38" t="s">
        <v>32</v>
      </c>
      <c r="Q42" s="30">
        <v>193804</v>
      </c>
      <c r="R42" s="30">
        <v>191314</v>
      </c>
      <c r="S42" s="31"/>
      <c r="T42" s="31"/>
      <c r="U42" s="32"/>
    </row>
    <row r="43" spans="1:21" ht="23.25" x14ac:dyDescent="0.25">
      <c r="A43" s="28">
        <v>35</v>
      </c>
      <c r="B43" s="22" t="s">
        <v>27</v>
      </c>
      <c r="C43" s="9">
        <v>0</v>
      </c>
      <c r="D43" s="89"/>
      <c r="E43" s="89"/>
      <c r="F43" s="30"/>
      <c r="G43" s="30"/>
      <c r="H43" s="30"/>
      <c r="I43" s="30"/>
      <c r="J43" s="30"/>
      <c r="K43" s="30"/>
      <c r="L43" s="30"/>
      <c r="M43" s="30">
        <f t="shared" si="3"/>
        <v>0</v>
      </c>
      <c r="N43" s="5"/>
      <c r="O43" s="89">
        <v>34</v>
      </c>
      <c r="P43" s="22" t="s">
        <v>27</v>
      </c>
      <c r="Q43" s="30">
        <v>0</v>
      </c>
      <c r="R43" s="37">
        <v>0</v>
      </c>
      <c r="S43" s="31"/>
      <c r="T43" s="31"/>
      <c r="U43" s="32"/>
    </row>
    <row r="45" spans="1:21" x14ac:dyDescent="0.25">
      <c r="O45" s="11"/>
    </row>
    <row r="46" spans="1:21" ht="15" customHeight="1" x14ac:dyDescent="0.25">
      <c r="O46" s="11"/>
    </row>
    <row r="47" spans="1:21" ht="15" customHeight="1" x14ac:dyDescent="0.25">
      <c r="D47" s="11"/>
      <c r="E47" s="44"/>
      <c r="F47" s="44"/>
      <c r="G47" s="44"/>
      <c r="H47" s="44"/>
      <c r="I47" s="44"/>
      <c r="J47" s="44"/>
      <c r="K47" s="44"/>
      <c r="L47" s="44"/>
      <c r="M47" s="44"/>
      <c r="N47" s="11"/>
      <c r="O47" s="11"/>
    </row>
    <row r="48" spans="1:21" x14ac:dyDescent="0.25">
      <c r="D48" s="11"/>
      <c r="E48" s="44"/>
      <c r="F48" s="44"/>
      <c r="G48" s="44"/>
      <c r="H48" s="44"/>
      <c r="I48" s="44"/>
      <c r="J48" s="44"/>
      <c r="K48" s="44"/>
      <c r="L48" s="44"/>
      <c r="M48" s="44"/>
      <c r="N48" s="11"/>
    </row>
    <row r="49" spans="4:14" ht="15" customHeight="1" x14ac:dyDescent="0.25">
      <c r="D49" s="11"/>
      <c r="E49" s="44"/>
      <c r="F49" s="44"/>
      <c r="G49" s="44"/>
      <c r="H49" s="44"/>
      <c r="I49" s="44"/>
      <c r="J49" s="44"/>
      <c r="K49" s="44"/>
      <c r="L49" s="44"/>
      <c r="M49" s="44"/>
      <c r="N49" s="11"/>
    </row>
  </sheetData>
  <mergeCells count="19">
    <mergeCell ref="A8:B8"/>
    <mergeCell ref="A2:R3"/>
    <mergeCell ref="A5:E5"/>
    <mergeCell ref="A6:B6"/>
    <mergeCell ref="D6:E6"/>
    <mergeCell ref="A7:B7"/>
    <mergeCell ref="P14:P16"/>
    <mergeCell ref="Q14:Q16"/>
    <mergeCell ref="R14:R16"/>
    <mergeCell ref="B9:C9"/>
    <mergeCell ref="B10:C10"/>
    <mergeCell ref="A12:M12"/>
    <mergeCell ref="O12:R12"/>
    <mergeCell ref="A13:A16"/>
    <mergeCell ref="B13:B16"/>
    <mergeCell ref="C13:C16"/>
    <mergeCell ref="D13:K13"/>
    <mergeCell ref="M13:M16"/>
    <mergeCell ref="O14:O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2014-06-06T15:45:40Z</cp:lastPrinted>
  <dcterms:created xsi:type="dcterms:W3CDTF">2011-05-18T17:05:02Z</dcterms:created>
  <dcterms:modified xsi:type="dcterms:W3CDTF">2014-10-09T18:21:40Z</dcterms:modified>
</cp:coreProperties>
</file>