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6"/>
  </bookViews>
  <sheets>
    <sheet name="enero" sheetId="1" r:id="rId1"/>
    <sheet name="FEBRERO" sheetId="2" r:id="rId2"/>
    <sheet name="MARZO" sheetId="9" r:id="rId3"/>
    <sheet name="abril" sheetId="10" r:id="rId4"/>
    <sheet name="mayo" sheetId="11" r:id="rId5"/>
    <sheet name="junio" sheetId="12" r:id="rId6"/>
    <sheet name="julio" sheetId="13" r:id="rId7"/>
  </sheets>
  <calcPr calcId="124519"/>
</workbook>
</file>

<file path=xl/calcChain.xml><?xml version="1.0" encoding="utf-8"?>
<calcChain xmlns="http://schemas.openxmlformats.org/spreadsheetml/2006/main">
  <c r="N33" i="13"/>
  <c r="J43"/>
  <c r="N43" s="1"/>
  <c r="J42"/>
  <c r="J41"/>
  <c r="J40"/>
  <c r="J39"/>
  <c r="J38"/>
  <c r="J37"/>
  <c r="J36"/>
  <c r="J35"/>
  <c r="J34"/>
  <c r="O33"/>
  <c r="O26" s="1"/>
  <c r="E33"/>
  <c r="D33"/>
  <c r="C33"/>
  <c r="J32"/>
  <c r="J31"/>
  <c r="J30"/>
  <c r="J29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18" i="12"/>
  <c r="O33"/>
  <c r="J43"/>
  <c r="N43" s="1"/>
  <c r="N26" s="1"/>
  <c r="J42"/>
  <c r="J41"/>
  <c r="J40"/>
  <c r="J39"/>
  <c r="J38"/>
  <c r="J37"/>
  <c r="J36"/>
  <c r="J35"/>
  <c r="J34"/>
  <c r="J33" s="1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O17"/>
  <c r="N17"/>
  <c r="F17"/>
  <c r="E17"/>
  <c r="D17"/>
  <c r="C17"/>
  <c r="J43" i="11"/>
  <c r="N43" s="1"/>
  <c r="N26" s="1"/>
  <c r="J42"/>
  <c r="J41"/>
  <c r="J40"/>
  <c r="J39"/>
  <c r="J38"/>
  <c r="J37"/>
  <c r="J36"/>
  <c r="J33" s="1"/>
  <c r="J35"/>
  <c r="J34"/>
  <c r="O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3" i="10"/>
  <c r="N43"/>
  <c r="J43"/>
  <c r="J42"/>
  <c r="J41"/>
  <c r="J40"/>
  <c r="J39"/>
  <c r="J38"/>
  <c r="J37"/>
  <c r="J36"/>
  <c r="J35"/>
  <c r="J34"/>
  <c r="O33"/>
  <c r="N33"/>
  <c r="E33"/>
  <c r="D33"/>
  <c r="C33"/>
  <c r="J32"/>
  <c r="J31"/>
  <c r="J30"/>
  <c r="J29"/>
  <c r="J28"/>
  <c r="J27"/>
  <c r="O26"/>
  <c r="N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9" i="9"/>
  <c r="J37"/>
  <c r="J38"/>
  <c r="O33"/>
  <c r="O26" s="1"/>
  <c r="N43"/>
  <c r="J43"/>
  <c r="J42"/>
  <c r="J41"/>
  <c r="J40"/>
  <c r="J36"/>
  <c r="J35"/>
  <c r="J34"/>
  <c r="N33"/>
  <c r="N26" s="1"/>
  <c r="E33"/>
  <c r="E26" s="1"/>
  <c r="D33"/>
  <c r="D26" s="1"/>
  <c r="C33"/>
  <c r="J32"/>
  <c r="J31"/>
  <c r="J30"/>
  <c r="J29"/>
  <c r="J28"/>
  <c r="J27"/>
  <c r="I26"/>
  <c r="H26"/>
  <c r="G26"/>
  <c r="F26"/>
  <c r="C26"/>
  <c r="J25"/>
  <c r="J24"/>
  <c r="J23"/>
  <c r="J22"/>
  <c r="J21"/>
  <c r="J20"/>
  <c r="J19"/>
  <c r="J18"/>
  <c r="O17"/>
  <c r="N17"/>
  <c r="F17"/>
  <c r="E17"/>
  <c r="D17"/>
  <c r="C17"/>
  <c r="N26" i="2"/>
  <c r="O33"/>
  <c r="O26" s="1"/>
  <c r="N33"/>
  <c r="J31"/>
  <c r="J30"/>
  <c r="J36"/>
  <c r="E33"/>
  <c r="J33" s="1"/>
  <c r="J34"/>
  <c r="J28"/>
  <c r="J26" s="1"/>
  <c r="J27"/>
  <c r="D33"/>
  <c r="D26"/>
  <c r="D17"/>
  <c r="C33"/>
  <c r="L33" i="1"/>
  <c r="K33"/>
  <c r="J32" i="2"/>
  <c r="J35"/>
  <c r="J40"/>
  <c r="J42"/>
  <c r="H26"/>
  <c r="J20"/>
  <c r="J21"/>
  <c r="J22"/>
  <c r="J23"/>
  <c r="J24"/>
  <c r="J25"/>
  <c r="J19"/>
  <c r="F26"/>
  <c r="F17"/>
  <c r="E17"/>
  <c r="J43"/>
  <c r="N43" s="1"/>
  <c r="J41"/>
  <c r="J39"/>
  <c r="J38"/>
  <c r="J37"/>
  <c r="J29"/>
  <c r="I26"/>
  <c r="G26"/>
  <c r="C26"/>
  <c r="J18"/>
  <c r="O17"/>
  <c r="N17"/>
  <c r="G17"/>
  <c r="C17"/>
  <c r="G29" i="1"/>
  <c r="G30"/>
  <c r="G32"/>
  <c r="F17"/>
  <c r="E26"/>
  <c r="F26"/>
  <c r="G18"/>
  <c r="G19"/>
  <c r="G20"/>
  <c r="G21"/>
  <c r="G22"/>
  <c r="G23"/>
  <c r="G24"/>
  <c r="D33"/>
  <c r="G33" s="1"/>
  <c r="C33"/>
  <c r="C26" s="1"/>
  <c r="E17"/>
  <c r="D17"/>
  <c r="K17"/>
  <c r="L17"/>
  <c r="G41"/>
  <c r="C17"/>
  <c r="G34"/>
  <c r="G42"/>
  <c r="G40"/>
  <c r="G43"/>
  <c r="K43" s="1"/>
  <c r="G39"/>
  <c r="G38"/>
  <c r="G37"/>
  <c r="G36"/>
  <c r="G28"/>
  <c r="G27"/>
  <c r="G25"/>
  <c r="N26" i="13" l="1"/>
  <c r="J33"/>
  <c r="J26" s="1"/>
  <c r="J17"/>
  <c r="J17" i="12"/>
  <c r="J26"/>
  <c r="J26" i="11"/>
  <c r="J17"/>
  <c r="J26" i="10"/>
  <c r="J17"/>
  <c r="J33" i="9"/>
  <c r="J26" s="1"/>
  <c r="J17"/>
  <c r="E26" i="2"/>
  <c r="J17"/>
  <c r="D26" i="1"/>
  <c r="G26" s="1"/>
  <c r="G17"/>
</calcChain>
</file>

<file path=xl/sharedStrings.xml><?xml version="1.0" encoding="utf-8"?>
<sst xmlns="http://schemas.openxmlformats.org/spreadsheetml/2006/main" count="584" uniqueCount="58">
  <si>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</si>
  <si>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</si>
  <si>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</si>
  <si>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</si>
  <si>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</si>
  <si>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</si>
  <si>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</si>
  <si>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</si>
  <si>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</si>
  <si>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</si>
  <si>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</si>
  <si>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</si>
  <si>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</si>
  <si>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</si>
  <si>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</si>
  <si>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</si>
  <si>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</si>
  <si>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</si>
  <si>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</si>
  <si>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</si>
  <si>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</si>
  <si>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</si>
  <si>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</si>
  <si>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</si>
  <si>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</si>
  <si>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</si>
  <si>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</si>
  <si>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</si>
  <si>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</si>
  <si>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</si>
  <si>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</si>
  <si>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</si>
  <si>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</si>
  <si>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</si>
  <si>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</si>
  <si>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</si>
  <si>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</si>
  <si>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</si>
  <si>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Ejecución Acumulada Ene-Mayo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</si>
  <si>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</si>
  <si>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</si>
  <si>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</si>
  <si>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</si>
  <si>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</si>
  <si>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 xml:space="preserve">DECRETO EXENTO Nº 005 </t>
  </si>
  <si>
    <t>DECRETO EXENTO Nº 006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</si>
  <si>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</si>
  <si>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</si>
  <si>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</si>
  <si>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</si>
  <si>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2013 Moneda Nacional - Miles de Pesos - Monto Devengado</t>
  </si>
  <si>
    <t>INFORME DE EJECUCIÓN MARZO DE 2013 Moneda Nacional - Miles de Pesos - Monto Devengado</t>
  </si>
  <si>
    <t xml:space="preserve"> </t>
  </si>
  <si>
    <t>INFORME DE EJECUCIÓN ABRIL DE 2013 Moneda Nacional - Miles de Pesos - Monto Devengado</t>
  </si>
  <si>
    <t>DECRETO EXENTO Nº  DE FECHA 02/02/2012</t>
  </si>
  <si>
    <t xml:space="preserve">DECRETO EXENTO Nº </t>
  </si>
  <si>
    <t>INFORME DE EJECUCIÓN JUNIO DE 2013 Moneda Nacional - Miles de Pesos - Monto Devengado</t>
  </si>
  <si>
    <t>INFORME DE EJECUCIÓN JULIO DE 2013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</si>
</sst>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opLeftCell="A24" workbookViewId="0">
      <selection activeCell="I31" sqref="I31:L3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"/>
      <c r="N2" s="1"/>
      <c r="O2" s="1"/>
      <c r="P2" s="1"/>
    </row>
    <row r="3" spans="1:16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"/>
      <c r="N3" s="1"/>
      <c r="O3" s="1"/>
      <c r="P3" s="1"/>
    </row>
    <row r="4" spans="1:16" ht="15.75" thickBot="1"/>
    <row r="5" spans="1:16" ht="15" customHeight="1">
      <c r="A5" s="104" t="s">
        <v>1</v>
      </c>
      <c r="B5" s="105"/>
      <c r="C5" s="105"/>
      <c r="D5" s="105"/>
      <c r="E5" s="105"/>
      <c r="F5" s="2"/>
      <c r="G5" s="2"/>
      <c r="H5" s="2"/>
      <c r="I5" s="3"/>
    </row>
    <row r="6" spans="1:16" ht="15" customHeight="1">
      <c r="A6" s="102" t="s">
        <v>2</v>
      </c>
      <c r="B6" s="102"/>
      <c r="C6" s="4"/>
      <c r="D6" s="106"/>
      <c r="E6" s="107"/>
      <c r="F6" s="5"/>
      <c r="G6" s="5"/>
    </row>
    <row r="7" spans="1:16">
      <c r="A7" s="102" t="s">
        <v>3</v>
      </c>
      <c r="B7" s="102"/>
      <c r="C7" s="4"/>
      <c r="D7" s="5"/>
      <c r="E7" s="5"/>
      <c r="F7" s="5"/>
      <c r="G7" s="5"/>
      <c r="H7" s="6"/>
      <c r="I7" s="6"/>
    </row>
    <row r="8" spans="1:16">
      <c r="A8" s="102" t="s">
        <v>4</v>
      </c>
      <c r="B8" s="102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93" t="s">
        <v>6</v>
      </c>
      <c r="C9" s="93"/>
      <c r="D9" s="8"/>
      <c r="E9" s="8"/>
      <c r="F9" s="8"/>
    </row>
    <row r="10" spans="1:16" ht="51" customHeight="1">
      <c r="A10" s="9" t="s">
        <v>40</v>
      </c>
      <c r="B10" s="94">
        <v>6116867</v>
      </c>
      <c r="C10" s="94"/>
      <c r="D10" s="10"/>
      <c r="E10" s="10"/>
      <c r="F10" s="10"/>
    </row>
    <row r="11" spans="1:16" ht="15.75" thickBot="1"/>
    <row r="12" spans="1:16" ht="42.75" customHeight="1" thickBot="1">
      <c r="A12" s="95" t="s">
        <v>48</v>
      </c>
      <c r="B12" s="96"/>
      <c r="C12" s="96"/>
      <c r="D12" s="96"/>
      <c r="E12" s="96"/>
      <c r="F12" s="96"/>
      <c r="G12" s="97"/>
      <c r="H12" s="11"/>
      <c r="I12" s="98" t="s">
        <v>47</v>
      </c>
      <c r="J12" s="99"/>
      <c r="K12" s="99"/>
      <c r="L12" s="100"/>
      <c r="M12" s="11"/>
      <c r="N12" s="11"/>
      <c r="O12" s="11"/>
      <c r="P12" s="11"/>
    </row>
    <row r="13" spans="1:16" ht="15" customHeight="1" thickBot="1">
      <c r="A13" s="91" t="s">
        <v>7</v>
      </c>
      <c r="B13" s="91" t="s">
        <v>8</v>
      </c>
      <c r="C13" s="91" t="s">
        <v>9</v>
      </c>
      <c r="D13" s="12" t="s">
        <v>10</v>
      </c>
      <c r="E13" s="13"/>
      <c r="F13" s="14"/>
      <c r="G13" s="91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92"/>
      <c r="B14" s="92"/>
      <c r="C14" s="92"/>
      <c r="D14" s="17"/>
      <c r="E14" s="17"/>
      <c r="F14" s="18"/>
      <c r="G14" s="92"/>
      <c r="H14" s="15"/>
      <c r="I14" s="91" t="s">
        <v>7</v>
      </c>
      <c r="J14" s="91" t="s">
        <v>8</v>
      </c>
      <c r="K14" s="91" t="s">
        <v>12</v>
      </c>
      <c r="L14" s="91" t="s">
        <v>49</v>
      </c>
      <c r="M14" s="15"/>
      <c r="N14" s="15"/>
      <c r="O14" s="15"/>
    </row>
    <row r="15" spans="1:16" ht="22.5" customHeight="1">
      <c r="A15" s="92"/>
      <c r="B15" s="92"/>
      <c r="C15" s="92"/>
      <c r="D15" s="19" t="s">
        <v>41</v>
      </c>
      <c r="E15" s="19" t="s">
        <v>42</v>
      </c>
      <c r="F15" s="54" t="s">
        <v>43</v>
      </c>
      <c r="G15" s="92"/>
      <c r="H15" s="15"/>
      <c r="I15" s="92"/>
      <c r="J15" s="92"/>
      <c r="K15" s="92"/>
      <c r="L15" s="92"/>
      <c r="M15" s="15"/>
      <c r="N15" s="15"/>
      <c r="O15" s="15"/>
    </row>
    <row r="16" spans="1:16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101"/>
      <c r="H16" s="15"/>
      <c r="I16" s="92"/>
      <c r="J16" s="92"/>
      <c r="K16" s="92"/>
      <c r="L16" s="92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5412867</v>
      </c>
      <c r="D17" s="23">
        <f>D18+D19+D20+D21+D22+D24+D25</f>
        <v>704000</v>
      </c>
      <c r="E17" s="23">
        <f>E18+E19+E20+E21+E22+E24+E25</f>
        <v>0</v>
      </c>
      <c r="F17" s="23">
        <f>F18+F19+F20+F21+F22+F24+F25</f>
        <v>0</v>
      </c>
      <c r="G17" s="24">
        <f>+C17+D17+E17+F17</f>
        <v>6116867</v>
      </c>
      <c r="H17" s="25"/>
      <c r="I17" s="4"/>
      <c r="J17" s="22" t="s">
        <v>14</v>
      </c>
      <c r="K17" s="24">
        <f>K18+K19+K20++K21+K22+K23+K24+K25</f>
        <v>6116867</v>
      </c>
      <c r="L17" s="24">
        <f>L18+L19+L20++L21+L22+L23+L24+L25</f>
        <v>738997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1234297</v>
      </c>
      <c r="D18" s="50"/>
      <c r="E18" s="50"/>
      <c r="F18" s="50"/>
      <c r="G18" s="24">
        <f t="shared" ref="G18:G23" si="0">+C18+D18+E18+F18</f>
        <v>1234297</v>
      </c>
      <c r="H18" s="10"/>
      <c r="I18" s="28">
        <v>3</v>
      </c>
      <c r="J18" s="28" t="s">
        <v>33</v>
      </c>
      <c r="K18" s="30">
        <v>1234297</v>
      </c>
      <c r="L18" s="30">
        <v>177856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75803</v>
      </c>
      <c r="E19" s="50"/>
      <c r="F19" s="51"/>
      <c r="G19" s="24">
        <f t="shared" si="0"/>
        <v>75803</v>
      </c>
      <c r="H19" s="10"/>
      <c r="I19" s="28">
        <v>5</v>
      </c>
      <c r="J19" s="28" t="s">
        <v>15</v>
      </c>
      <c r="K19" s="30">
        <v>75803</v>
      </c>
      <c r="L19" s="30">
        <v>226792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14000</v>
      </c>
      <c r="D20" s="50"/>
      <c r="E20" s="50"/>
      <c r="F20" s="51"/>
      <c r="G20" s="24">
        <f t="shared" si="0"/>
        <v>14000</v>
      </c>
      <c r="H20" s="10"/>
      <c r="I20" s="28">
        <v>6</v>
      </c>
      <c r="J20" s="28" t="s">
        <v>34</v>
      </c>
      <c r="K20" s="30">
        <v>14000</v>
      </c>
      <c r="L20" s="30">
        <v>1398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4104500</v>
      </c>
      <c r="D21" s="51"/>
      <c r="E21" s="52"/>
      <c r="F21" s="53"/>
      <c r="G21" s="24">
        <f t="shared" si="0"/>
        <v>4104500</v>
      </c>
      <c r="H21" s="32"/>
      <c r="I21" s="28">
        <v>8</v>
      </c>
      <c r="J21" s="28" t="s">
        <v>16</v>
      </c>
      <c r="K21" s="30">
        <v>4104500</v>
      </c>
      <c r="L21" s="30">
        <v>257970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137</v>
      </c>
      <c r="M22" s="31"/>
      <c r="N22" s="31"/>
      <c r="O22" s="32"/>
    </row>
    <row r="23" spans="1:15" ht="23.25">
      <c r="A23" s="9">
        <v>12</v>
      </c>
      <c r="B23" s="28" t="s">
        <v>39</v>
      </c>
      <c r="C23" s="50">
        <v>0</v>
      </c>
      <c r="D23" s="51"/>
      <c r="E23" s="52"/>
      <c r="F23" s="53"/>
      <c r="G23" s="24">
        <f t="shared" si="0"/>
        <v>0</v>
      </c>
      <c r="H23" s="32"/>
      <c r="I23" s="28">
        <v>12</v>
      </c>
      <c r="J23" s="28" t="s">
        <v>39</v>
      </c>
      <c r="K23" s="30">
        <v>0</v>
      </c>
      <c r="L23" s="30">
        <v>15543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24">
        <f t="shared" ref="G24:G43" si="1">+C24+D24+E24+F24</f>
        <v>59465</v>
      </c>
      <c r="H24" s="32"/>
      <c r="I24" s="28">
        <v>13</v>
      </c>
      <c r="J24" s="28" t="s">
        <v>36</v>
      </c>
      <c r="K24" s="30">
        <v>59465</v>
      </c>
      <c r="L24" s="30">
        <v>59301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568792</v>
      </c>
      <c r="E25" s="51"/>
      <c r="F25" s="53"/>
      <c r="G25" s="24">
        <f t="shared" si="1"/>
        <v>628792</v>
      </c>
      <c r="H25" s="36"/>
      <c r="I25" s="28">
        <v>15</v>
      </c>
      <c r="J25" s="35" t="s">
        <v>17</v>
      </c>
      <c r="K25" s="30">
        <v>628792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5412857</v>
      </c>
      <c r="D26" s="23">
        <f>D27+D28+D29+D30+D32+D33+D40+D42+D43+D41</f>
        <v>703999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6116856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1891450</v>
      </c>
      <c r="D27" s="29"/>
      <c r="E27" s="29"/>
      <c r="F27" s="4"/>
      <c r="G27" s="30">
        <f>+C27+D27+E27+F27</f>
        <v>1891450</v>
      </c>
      <c r="H27" s="32"/>
      <c r="I27" s="28">
        <v>21</v>
      </c>
      <c r="J27" s="28" t="s">
        <v>19</v>
      </c>
      <c r="K27" s="30">
        <v>1891450</v>
      </c>
      <c r="L27" s="30">
        <v>129896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1786100</v>
      </c>
      <c r="D28" s="29">
        <v>196780</v>
      </c>
      <c r="E28" s="48"/>
      <c r="F28" s="34"/>
      <c r="G28" s="30">
        <f t="shared" si="1"/>
        <v>1982880</v>
      </c>
      <c r="H28" s="32"/>
      <c r="I28" s="28">
        <v>22</v>
      </c>
      <c r="J28" s="28" t="s">
        <v>20</v>
      </c>
      <c r="K28" s="30">
        <v>1982880</v>
      </c>
      <c r="L28" s="30">
        <v>128390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59583</v>
      </c>
      <c r="D29" s="45">
        <v>0</v>
      </c>
      <c r="E29" s="30"/>
      <c r="F29" s="34"/>
      <c r="G29" s="30">
        <f t="shared" si="1"/>
        <v>59583</v>
      </c>
      <c r="H29" s="32"/>
      <c r="I29" s="28">
        <v>23</v>
      </c>
      <c r="J29" s="28" t="s">
        <v>28</v>
      </c>
      <c r="K29" s="30">
        <v>59583</v>
      </c>
      <c r="L29" s="30">
        <v>0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1318674</v>
      </c>
      <c r="D30" s="45">
        <v>0</v>
      </c>
      <c r="E30" s="30"/>
      <c r="F30" s="34"/>
      <c r="G30" s="30">
        <f t="shared" si="1"/>
        <v>1318674</v>
      </c>
      <c r="H30" s="32"/>
      <c r="I30" s="28">
        <v>24</v>
      </c>
      <c r="J30" s="28" t="s">
        <v>15</v>
      </c>
      <c r="K30" s="30">
        <v>1318674</v>
      </c>
      <c r="L30" s="30">
        <v>63687</v>
      </c>
      <c r="M30" s="31"/>
      <c r="N30" s="31"/>
      <c r="O30" s="32"/>
    </row>
    <row r="31" spans="1:15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2"/>
      <c r="I31" s="28">
        <v>25</v>
      </c>
      <c r="J31" s="28" t="s">
        <v>46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0</v>
      </c>
      <c r="D32" s="45">
        <v>0</v>
      </c>
      <c r="E32" s="30"/>
      <c r="F32" s="34"/>
      <c r="G32" s="30">
        <f t="shared" si="1"/>
        <v>0</v>
      </c>
      <c r="H32" s="32"/>
      <c r="I32" s="28">
        <v>26</v>
      </c>
      <c r="J32" s="28" t="s">
        <v>29</v>
      </c>
      <c r="K32" s="30">
        <v>0</v>
      </c>
      <c r="L32" s="30">
        <v>42112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34000</v>
      </c>
      <c r="D33" s="23">
        <f>SUM(D34:D39)</f>
        <v>90000</v>
      </c>
      <c r="E33" s="34">
        <v>0</v>
      </c>
      <c r="F33" s="4">
        <v>0</v>
      </c>
      <c r="G33" s="24">
        <f t="shared" si="1"/>
        <v>124000</v>
      </c>
      <c r="H33" s="32"/>
      <c r="I33" s="28">
        <v>29</v>
      </c>
      <c r="J33" s="28" t="s">
        <v>21</v>
      </c>
      <c r="K33" s="30">
        <f>SUM(K34:K39)</f>
        <v>124000</v>
      </c>
      <c r="L33" s="30">
        <f>SUM(L34:L39)</f>
        <v>120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1000</v>
      </c>
      <c r="D34" s="37"/>
      <c r="E34" s="34"/>
      <c r="F34" s="46"/>
      <c r="G34" s="43">
        <f t="shared" si="1"/>
        <v>1000</v>
      </c>
      <c r="H34" s="32"/>
      <c r="I34" s="9">
        <v>1</v>
      </c>
      <c r="J34" s="28" t="s">
        <v>30</v>
      </c>
      <c r="K34" s="30">
        <v>1000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40">
        <v>0</v>
      </c>
      <c r="H35" s="41"/>
      <c r="I35" s="9">
        <v>3</v>
      </c>
      <c r="J35" s="28" t="s">
        <v>22</v>
      </c>
      <c r="K35" s="4">
        <v>97000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3">
        <f t="shared" si="1"/>
        <v>6900</v>
      </c>
      <c r="H36" s="41"/>
      <c r="I36" s="9">
        <v>4</v>
      </c>
      <c r="J36" s="28" t="s">
        <v>23</v>
      </c>
      <c r="K36" s="30">
        <v>6900</v>
      </c>
      <c r="L36" s="30">
        <v>120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0</v>
      </c>
      <c r="D37" s="42"/>
      <c r="E37" s="42"/>
      <c r="F37" s="40"/>
      <c r="G37" s="43">
        <f t="shared" si="1"/>
        <v>0</v>
      </c>
      <c r="H37" s="41"/>
      <c r="I37" s="9">
        <v>5</v>
      </c>
      <c r="J37" s="28" t="s">
        <v>24</v>
      </c>
      <c r="K37" s="30">
        <v>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3">
        <f t="shared" si="1"/>
        <v>5100</v>
      </c>
      <c r="H38" s="32"/>
      <c r="I38" s="9">
        <v>6</v>
      </c>
      <c r="J38" s="28" t="s">
        <v>25</v>
      </c>
      <c r="K38" s="30">
        <v>5100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3">
        <f t="shared" si="1"/>
        <v>14000</v>
      </c>
      <c r="H39" s="41"/>
      <c r="I39" s="9">
        <v>7</v>
      </c>
      <c r="J39" s="28" t="s">
        <v>26</v>
      </c>
      <c r="K39" s="30">
        <v>14000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259550</v>
      </c>
      <c r="D40" s="42">
        <v>106713</v>
      </c>
      <c r="E40" s="42"/>
      <c r="F40" s="40"/>
      <c r="G40" s="30">
        <f t="shared" si="1"/>
        <v>366263</v>
      </c>
      <c r="H40" s="41"/>
      <c r="I40" s="28">
        <v>31</v>
      </c>
      <c r="J40" s="38" t="s">
        <v>31</v>
      </c>
      <c r="K40" s="30">
        <v>366263</v>
      </c>
      <c r="L40" s="30">
        <v>40811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18500</v>
      </c>
      <c r="D41" s="42">
        <v>0</v>
      </c>
      <c r="E41" s="42"/>
      <c r="F41" s="40"/>
      <c r="G41" s="30">
        <f t="shared" si="1"/>
        <v>18500</v>
      </c>
      <c r="H41" s="41"/>
      <c r="I41" s="28">
        <v>33</v>
      </c>
      <c r="J41" s="38" t="s">
        <v>37</v>
      </c>
      <c r="K41" s="30">
        <v>18500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35000</v>
      </c>
      <c r="D42" s="47">
        <v>310506</v>
      </c>
      <c r="E42" s="42"/>
      <c r="F42" s="40"/>
      <c r="G42" s="30">
        <f t="shared" si="1"/>
        <v>345506</v>
      </c>
      <c r="H42" s="41"/>
      <c r="I42" s="28">
        <v>34</v>
      </c>
      <c r="J42" s="38" t="s">
        <v>32</v>
      </c>
      <c r="K42" s="30">
        <v>345506</v>
      </c>
      <c r="L42" s="30">
        <v>310506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10000</v>
      </c>
      <c r="D43" s="4">
        <v>0</v>
      </c>
      <c r="E43" s="4"/>
      <c r="F43" s="30"/>
      <c r="G43" s="30">
        <f t="shared" si="1"/>
        <v>10000</v>
      </c>
      <c r="H43" s="5"/>
      <c r="I43" s="4">
        <v>34</v>
      </c>
      <c r="J43" s="22" t="s">
        <v>27</v>
      </c>
      <c r="K43" s="30">
        <f t="shared" ref="K43" si="3">G43</f>
        <v>10000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C61" sqref="C61"/>
    </sheetView>
  </sheetViews>
  <sheetFormatPr baseColWidth="10" defaultRowHeight="15"/>
  <cols>
    <col min="1" max="1" width="8.28515625" customWidth="1"/>
    <col min="2" max="6" width="13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55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55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55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57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6181030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50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2" t="s">
        <v>10</v>
      </c>
      <c r="H13" s="13"/>
      <c r="I13" s="14"/>
      <c r="J13" s="91" t="s">
        <v>11</v>
      </c>
      <c r="K13" s="15"/>
      <c r="L13" s="59"/>
      <c r="M13" s="59"/>
      <c r="N13" s="59"/>
      <c r="O13" s="59"/>
      <c r="P13" s="15"/>
      <c r="Q13" s="15"/>
      <c r="R13" s="15"/>
    </row>
    <row r="14" spans="1:19">
      <c r="A14" s="92"/>
      <c r="B14" s="92"/>
      <c r="C14" s="92"/>
      <c r="D14" s="56"/>
      <c r="E14" s="56"/>
      <c r="F14" s="56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55"/>
      <c r="B17" s="22" t="s">
        <v>14</v>
      </c>
      <c r="C17" s="23">
        <f>C18+C19+C20+C21+C22+C24+C25</f>
        <v>5422857</v>
      </c>
      <c r="D17" s="23">
        <f>D18+D19+D20+D21+D22+D24+D25</f>
        <v>704000</v>
      </c>
      <c r="E17" s="23">
        <f>E18+E19+E20+E21+E22+E24+E25</f>
        <v>54173</v>
      </c>
      <c r="F17" s="23">
        <f>F18+F19+F20+F21+F22+F24+F25</f>
        <v>0</v>
      </c>
      <c r="G17" s="23">
        <f>G18+G19+G20+G21+G22+G24+G25</f>
        <v>0</v>
      </c>
      <c r="H17" s="23"/>
      <c r="I17" s="23"/>
      <c r="J17" s="24">
        <f>SUM(J18:J25)</f>
        <v>6181030</v>
      </c>
      <c r="K17" s="25"/>
      <c r="L17" s="55"/>
      <c r="M17" s="22" t="s">
        <v>14</v>
      </c>
      <c r="N17" s="24">
        <f>N18+N19+N20++N21+N22+N23+N24+N25</f>
        <v>6181030</v>
      </c>
      <c r="O17" s="24">
        <f>O18+O19+O20++O21+O22+O23+O24+O25</f>
        <v>1231543</v>
      </c>
      <c r="P17" s="26"/>
      <c r="Q17" s="26"/>
      <c r="R17" s="27"/>
    </row>
    <row r="18" spans="1:18" s="49" customFormat="1" ht="23.25">
      <c r="A18" s="55">
        <v>3</v>
      </c>
      <c r="B18" s="28" t="s">
        <v>33</v>
      </c>
      <c r="C18" s="58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280059</v>
      </c>
      <c r="P18" s="31"/>
      <c r="Q18" s="31"/>
      <c r="R18" s="32"/>
    </row>
    <row r="19" spans="1:18" ht="23.25">
      <c r="A19" s="55">
        <v>5</v>
      </c>
      <c r="B19" s="28" t="s">
        <v>15</v>
      </c>
      <c r="C19" s="50">
        <v>0</v>
      </c>
      <c r="D19" s="50">
        <v>75803</v>
      </c>
      <c r="E19" s="50">
        <v>53682</v>
      </c>
      <c r="F19" s="51"/>
      <c r="G19" s="50"/>
      <c r="H19" s="50"/>
      <c r="I19" s="51"/>
      <c r="J19" s="24">
        <f>SUM(C19:I19)</f>
        <v>129485</v>
      </c>
      <c r="K19" s="10"/>
      <c r="L19" s="28">
        <v>5</v>
      </c>
      <c r="M19" s="28" t="s">
        <v>15</v>
      </c>
      <c r="N19" s="30">
        <v>129485</v>
      </c>
      <c r="O19" s="30">
        <v>285105</v>
      </c>
      <c r="P19" s="31"/>
      <c r="Q19" s="31"/>
      <c r="R19" s="32"/>
    </row>
    <row r="20" spans="1:18" ht="23.25">
      <c r="A20" s="55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2096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491</v>
      </c>
      <c r="F21" s="53"/>
      <c r="G21" s="51"/>
      <c r="H21" s="52"/>
      <c r="I21" s="53"/>
      <c r="J21" s="24">
        <f t="shared" si="1"/>
        <v>4104991</v>
      </c>
      <c r="K21" s="32"/>
      <c r="L21" s="28">
        <v>8</v>
      </c>
      <c r="M21" s="28" t="s">
        <v>16</v>
      </c>
      <c r="N21" s="30">
        <v>4104991</v>
      </c>
      <c r="O21" s="30">
        <v>536647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274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17474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51"/>
      <c r="H24" s="52"/>
      <c r="I24" s="53"/>
      <c r="J24" s="24">
        <f t="shared" si="1"/>
        <v>59465</v>
      </c>
      <c r="K24" s="32"/>
      <c r="L24" s="28">
        <v>13</v>
      </c>
      <c r="M24" s="28" t="s">
        <v>36</v>
      </c>
      <c r="N24" s="30">
        <v>59465</v>
      </c>
      <c r="O24" s="30">
        <v>109888</v>
      </c>
      <c r="P24" s="31"/>
      <c r="Q24" s="31"/>
      <c r="R24" s="32"/>
    </row>
    <row r="25" spans="1:18" ht="23.25">
      <c r="A25" s="55">
        <v>15</v>
      </c>
      <c r="B25" s="35" t="s">
        <v>17</v>
      </c>
      <c r="C25" s="50">
        <v>60000</v>
      </c>
      <c r="D25" s="51">
        <v>568792</v>
      </c>
      <c r="E25" s="51"/>
      <c r="F25" s="53"/>
      <c r="G25" s="51"/>
      <c r="H25" s="51"/>
      <c r="I25" s="53"/>
      <c r="J25" s="24">
        <f t="shared" si="1"/>
        <v>628792</v>
      </c>
      <c r="K25" s="36"/>
      <c r="L25" s="28">
        <v>15</v>
      </c>
      <c r="M25" s="35" t="s">
        <v>17</v>
      </c>
      <c r="N25" s="30">
        <v>628792</v>
      </c>
      <c r="O25" s="50">
        <v>0</v>
      </c>
      <c r="P25" s="31"/>
      <c r="Q25" s="31"/>
      <c r="R25" s="10"/>
    </row>
    <row r="26" spans="1:18">
      <c r="A26" s="55"/>
      <c r="B26" s="22" t="s">
        <v>18</v>
      </c>
      <c r="C26" s="23">
        <f>C27+C28+C29+C30+C32+C33+C40+C42+C43+C41</f>
        <v>5412857</v>
      </c>
      <c r="D26" s="23">
        <f>D27+D28+D29+D30+D32+D33+D40+D42+D43+D41</f>
        <v>703739</v>
      </c>
      <c r="E26" s="23">
        <f t="shared" ref="E26:F26" si="2">E27+E28+E29+E30+E32+E33+E40+E42+E43+E41</f>
        <v>54433</v>
      </c>
      <c r="F26" s="23">
        <f t="shared" si="2"/>
        <v>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6171039</v>
      </c>
      <c r="K26" s="27"/>
      <c r="L26" s="55"/>
      <c r="M26" s="22" t="s">
        <v>18</v>
      </c>
      <c r="N26" s="24">
        <f>N27+N28+N29+N30+N31+N32+N33+N40+N41+N42+N43</f>
        <v>6171039</v>
      </c>
      <c r="O26" s="24">
        <f>O27+O28+O29+O30+O32+O33+O40+O41+O42+O43</f>
        <v>1132288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58">
        <v>1891450</v>
      </c>
      <c r="D27" s="64"/>
      <c r="E27" s="58"/>
      <c r="F27" s="55"/>
      <c r="G27" s="58"/>
      <c r="H27" s="58"/>
      <c r="I27" s="55"/>
      <c r="J27" s="30">
        <f>SUM(C27:I27)</f>
        <v>1891450</v>
      </c>
      <c r="K27" s="32"/>
      <c r="L27" s="28">
        <v>21</v>
      </c>
      <c r="M27" s="28" t="s">
        <v>19</v>
      </c>
      <c r="N27" s="30">
        <v>1891450</v>
      </c>
      <c r="O27" s="30">
        <v>330873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58">
        <v>1786100</v>
      </c>
      <c r="D28" s="64">
        <v>196520</v>
      </c>
      <c r="E28" s="48">
        <v>53682</v>
      </c>
      <c r="F28" s="34"/>
      <c r="G28" s="58"/>
      <c r="H28" s="48"/>
      <c r="I28" s="34"/>
      <c r="J28" s="30">
        <f>SUM(C28:I28)</f>
        <v>2036302</v>
      </c>
      <c r="K28" s="32"/>
      <c r="L28" s="28">
        <v>22</v>
      </c>
      <c r="M28" s="28" t="s">
        <v>20</v>
      </c>
      <c r="N28" s="30">
        <v>2036302</v>
      </c>
      <c r="O28" s="30">
        <v>291518</v>
      </c>
      <c r="P28" s="31"/>
      <c r="Q28" s="31"/>
      <c r="R28" s="32"/>
    </row>
    <row r="29" spans="1:18" ht="34.5">
      <c r="A29" s="28">
        <v>23</v>
      </c>
      <c r="B29" s="28" t="s">
        <v>28</v>
      </c>
      <c r="C29" s="58">
        <v>59583</v>
      </c>
      <c r="D29" s="64">
        <v>0</v>
      </c>
      <c r="E29" s="30"/>
      <c r="F29" s="34"/>
      <c r="G29" s="5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58">
        <v>1318674</v>
      </c>
      <c r="D30" s="64">
        <v>0</v>
      </c>
      <c r="E30" s="30">
        <v>420</v>
      </c>
      <c r="F30" s="34"/>
      <c r="G30" s="58"/>
      <c r="H30" s="30"/>
      <c r="I30" s="34"/>
      <c r="J30" s="30">
        <f t="shared" ref="J30:J36" si="4">SUM(C30:I30)</f>
        <v>1319094</v>
      </c>
      <c r="K30" s="32"/>
      <c r="L30" s="28">
        <v>24</v>
      </c>
      <c r="M30" s="28" t="s">
        <v>15</v>
      </c>
      <c r="N30" s="30">
        <v>1319094</v>
      </c>
      <c r="O30" s="30">
        <v>121751</v>
      </c>
      <c r="P30" s="31"/>
      <c r="Q30" s="31"/>
      <c r="R30" s="32"/>
    </row>
    <row r="31" spans="1:18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58">
        <v>0</v>
      </c>
      <c r="D32" s="64">
        <v>0</v>
      </c>
      <c r="E32" s="30">
        <v>71</v>
      </c>
      <c r="F32" s="34"/>
      <c r="G32" s="58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56</v>
      </c>
      <c r="P32" s="31"/>
      <c r="Q32" s="31"/>
      <c r="R32" s="32"/>
    </row>
    <row r="33" spans="1:18" ht="34.5">
      <c r="A33" s="28">
        <v>29</v>
      </c>
      <c r="B33" s="28" t="s">
        <v>21</v>
      </c>
      <c r="C33" s="58">
        <f>SUM(C34:C39)</f>
        <v>34000</v>
      </c>
      <c r="D33" s="23">
        <f>SUM(D34:D39)</f>
        <v>90000</v>
      </c>
      <c r="E33" s="58">
        <f>SUM(E34:E39)</f>
        <v>260</v>
      </c>
      <c r="F33" s="58"/>
      <c r="G33" s="58"/>
      <c r="H33" s="58"/>
      <c r="I33" s="58"/>
      <c r="J33" s="30">
        <f t="shared" si="4"/>
        <v>124260</v>
      </c>
      <c r="K33" s="32"/>
      <c r="L33" s="28">
        <v>29</v>
      </c>
      <c r="M33" s="28" t="s">
        <v>21</v>
      </c>
      <c r="N33" s="30">
        <f>SUM(N34:N39)</f>
        <v>124260</v>
      </c>
      <c r="O33" s="30">
        <f>SUM(O34:O39)</f>
        <v>1810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/>
      <c r="E34" s="34">
        <v>260</v>
      </c>
      <c r="F34" s="55"/>
      <c r="G34" s="37"/>
      <c r="H34" s="34"/>
      <c r="I34" s="55"/>
      <c r="J34" s="43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39"/>
      <c r="H35" s="39"/>
      <c r="I35" s="40"/>
      <c r="J35" s="40">
        <f t="shared" si="4"/>
        <v>97000</v>
      </c>
      <c r="K35" s="41"/>
      <c r="L35" s="9">
        <v>3</v>
      </c>
      <c r="M35" s="28" t="s">
        <v>22</v>
      </c>
      <c r="N35" s="55">
        <v>97000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2"/>
      <c r="H36" s="42"/>
      <c r="I36" s="40"/>
      <c r="J36" s="40">
        <f t="shared" si="4"/>
        <v>6900</v>
      </c>
      <c r="K36" s="41"/>
      <c r="L36" s="9">
        <v>4</v>
      </c>
      <c r="M36" s="28" t="s">
        <v>23</v>
      </c>
      <c r="N36" s="30">
        <v>6900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43">
        <f t="shared" si="0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2"/>
      <c r="H38" s="42"/>
      <c r="I38" s="40"/>
      <c r="J38" s="43">
        <f t="shared" si="0"/>
        <v>5100</v>
      </c>
      <c r="K38" s="32"/>
      <c r="L38" s="9">
        <v>6</v>
      </c>
      <c r="M38" s="28" t="s">
        <v>25</v>
      </c>
      <c r="N38" s="30">
        <v>5100</v>
      </c>
      <c r="O38" s="30">
        <v>404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2"/>
      <c r="H39" s="42"/>
      <c r="I39" s="40"/>
      <c r="J39" s="43">
        <f t="shared" si="0"/>
        <v>14000</v>
      </c>
      <c r="K39" s="41"/>
      <c r="L39" s="9">
        <v>7</v>
      </c>
      <c r="M39" s="28" t="s">
        <v>26</v>
      </c>
      <c r="N39" s="30">
        <v>14000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58">
        <v>259550</v>
      </c>
      <c r="D40" s="42">
        <v>106713</v>
      </c>
      <c r="E40" s="42"/>
      <c r="F40" s="40"/>
      <c r="G40" s="42"/>
      <c r="H40" s="42"/>
      <c r="I40" s="40"/>
      <c r="J40" s="30">
        <f>SUM(C40:I40)</f>
        <v>366263</v>
      </c>
      <c r="K40" s="41"/>
      <c r="L40" s="28">
        <v>31</v>
      </c>
      <c r="M40" s="38" t="s">
        <v>31</v>
      </c>
      <c r="N40" s="30">
        <v>366263</v>
      </c>
      <c r="O40" s="30">
        <v>73989</v>
      </c>
      <c r="P40" s="31"/>
      <c r="Q40" s="31"/>
      <c r="R40" s="32"/>
    </row>
    <row r="41" spans="1:18" ht="19.5">
      <c r="A41" s="28">
        <v>33</v>
      </c>
      <c r="B41" s="38" t="s">
        <v>37</v>
      </c>
      <c r="C41" s="5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58">
        <v>35000</v>
      </c>
      <c r="D42" s="64">
        <v>310506</v>
      </c>
      <c r="E42" s="42"/>
      <c r="F42" s="40"/>
      <c r="G42" s="58"/>
      <c r="H42" s="42"/>
      <c r="I42" s="40"/>
      <c r="J42" s="30">
        <f>SUM(C42:I42)</f>
        <v>345506</v>
      </c>
      <c r="K42" s="41"/>
      <c r="L42" s="28">
        <v>34</v>
      </c>
      <c r="M42" s="38" t="s">
        <v>32</v>
      </c>
      <c r="N42" s="30">
        <v>345506</v>
      </c>
      <c r="O42" s="30">
        <v>312291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3">
        <v>0</v>
      </c>
      <c r="E43" s="55"/>
      <c r="F43" s="30"/>
      <c r="G43" s="55"/>
      <c r="H43" s="55"/>
      <c r="I43" s="30"/>
      <c r="J43" s="30">
        <f t="shared" si="0"/>
        <v>10000</v>
      </c>
      <c r="K43" s="5"/>
      <c r="L43" s="55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G9" sqref="G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9.855468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66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66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66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68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6341324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51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2" t="s">
        <v>10</v>
      </c>
      <c r="H13" s="13"/>
      <c r="I13" s="14"/>
      <c r="J13" s="91" t="s">
        <v>11</v>
      </c>
      <c r="K13" s="15"/>
      <c r="L13" s="70"/>
      <c r="M13" s="70"/>
      <c r="N13" s="70"/>
      <c r="O13" s="70"/>
      <c r="P13" s="15"/>
      <c r="Q13" s="15"/>
      <c r="R13" s="15"/>
    </row>
    <row r="14" spans="1:19">
      <c r="A14" s="92"/>
      <c r="B14" s="92"/>
      <c r="C14" s="92"/>
      <c r="D14" s="67"/>
      <c r="E14" s="67"/>
      <c r="F14" s="67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66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110888</v>
      </c>
      <c r="G17" s="23"/>
      <c r="H17" s="23"/>
      <c r="I17" s="23"/>
      <c r="J17" s="24">
        <f>SUM(J18:J25)</f>
        <v>6341324</v>
      </c>
      <c r="K17" s="25"/>
      <c r="L17" s="66"/>
      <c r="M17" s="22" t="s">
        <v>14</v>
      </c>
      <c r="N17" s="24">
        <f>N18+N19+N20++N21+N22+N23+N24+N25</f>
        <v>6341324</v>
      </c>
      <c r="O17" s="24">
        <f>O18+O19+O20++O21+O22+O23+O24+O25</f>
        <v>2066213</v>
      </c>
      <c r="P17" s="26"/>
      <c r="Q17" s="26"/>
      <c r="R17" s="27"/>
    </row>
    <row r="18" spans="1:18" s="49" customFormat="1" ht="23.25">
      <c r="A18" s="66">
        <v>3</v>
      </c>
      <c r="B18" s="28" t="s">
        <v>33</v>
      </c>
      <c r="C18" s="69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685837</v>
      </c>
      <c r="P18" s="31"/>
      <c r="Q18" s="31"/>
      <c r="R18" s="32"/>
    </row>
    <row r="19" spans="1:18" ht="23.25">
      <c r="A19" s="66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51155</v>
      </c>
      <c r="G19" s="50"/>
      <c r="H19" s="50"/>
      <c r="I19" s="51"/>
      <c r="J19" s="24">
        <f>SUM(C19:I19)</f>
        <v>182391</v>
      </c>
      <c r="K19" s="10"/>
      <c r="L19" s="28">
        <v>5</v>
      </c>
      <c r="M19" s="28" t="s">
        <v>15</v>
      </c>
      <c r="N19" s="30">
        <v>182391</v>
      </c>
      <c r="O19" s="30">
        <v>354960</v>
      </c>
      <c r="P19" s="31"/>
      <c r="Q19" s="31"/>
      <c r="R19" s="32"/>
    </row>
    <row r="20" spans="1:18" ht="23.25">
      <c r="A20" s="66">
        <v>6</v>
      </c>
      <c r="B20" s="28" t="s">
        <v>34</v>
      </c>
      <c r="C20" s="50">
        <v>14000</v>
      </c>
      <c r="D20" s="50"/>
      <c r="E20" s="50"/>
      <c r="F20" s="51"/>
      <c r="G20" s="50" t="s">
        <v>52</v>
      </c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4496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/>
      <c r="G21" s="51"/>
      <c r="H21" s="52"/>
      <c r="I21" s="53"/>
      <c r="J21" s="24">
        <f t="shared" si="1"/>
        <v>4107991</v>
      </c>
      <c r="K21" s="32"/>
      <c r="L21" s="28">
        <v>8</v>
      </c>
      <c r="M21" s="28" t="s">
        <v>16</v>
      </c>
      <c r="N21" s="30">
        <v>4107991</v>
      </c>
      <c r="O21" s="30">
        <v>862444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411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19599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59733</v>
      </c>
      <c r="G24" s="51"/>
      <c r="H24" s="52"/>
      <c r="I24" s="53"/>
      <c r="J24" s="24">
        <f t="shared" si="1"/>
        <v>168383</v>
      </c>
      <c r="K24" s="32"/>
      <c r="L24" s="28">
        <v>13</v>
      </c>
      <c r="M24" s="28" t="s">
        <v>36</v>
      </c>
      <c r="N24" s="30">
        <v>168383</v>
      </c>
      <c r="O24" s="30">
        <v>138466</v>
      </c>
      <c r="P24" s="31"/>
      <c r="Q24" s="31"/>
      <c r="R24" s="32"/>
    </row>
    <row r="25" spans="1:18" ht="23.25">
      <c r="A25" s="66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66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117249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6337695</v>
      </c>
      <c r="K26" s="27"/>
      <c r="L26" s="66"/>
      <c r="M26" s="22" t="s">
        <v>18</v>
      </c>
      <c r="N26" s="24">
        <f>N27+N28+N29+N30+N31+N32+N33+N40+N41+N42+N43</f>
        <v>6337695</v>
      </c>
      <c r="O26" s="24">
        <f>O27+O28+O29+O30+O32+O33+O40+O41+O42+O43</f>
        <v>1739402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69">
        <v>1891450</v>
      </c>
      <c r="D27" s="69"/>
      <c r="E27" s="69"/>
      <c r="F27" s="66">
        <v>6361</v>
      </c>
      <c r="G27" s="69"/>
      <c r="H27" s="69"/>
      <c r="I27" s="66"/>
      <c r="J27" s="30">
        <f>SUM(C27:I27)</f>
        <v>1897811</v>
      </c>
      <c r="K27" s="32"/>
      <c r="L27" s="28">
        <v>21</v>
      </c>
      <c r="M27" s="28" t="s">
        <v>19</v>
      </c>
      <c r="N27" s="30">
        <v>1897811</v>
      </c>
      <c r="O27" s="30">
        <v>477753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69">
        <v>1786100</v>
      </c>
      <c r="D28" s="69">
        <v>148910</v>
      </c>
      <c r="E28" s="48">
        <v>3000</v>
      </c>
      <c r="F28" s="34"/>
      <c r="G28" s="69"/>
      <c r="H28" s="48"/>
      <c r="I28" s="34"/>
      <c r="J28" s="30">
        <f>SUM(C28:I28)</f>
        <v>1938010</v>
      </c>
      <c r="K28" s="32"/>
      <c r="L28" s="28">
        <v>22</v>
      </c>
      <c r="M28" s="28" t="s">
        <v>20</v>
      </c>
      <c r="N28" s="30">
        <v>1938010</v>
      </c>
      <c r="O28" s="30">
        <v>418156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69">
        <v>59583</v>
      </c>
      <c r="D29" s="69">
        <v>0</v>
      </c>
      <c r="E29" s="30"/>
      <c r="F29" s="34"/>
      <c r="G29" s="69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69">
        <v>1318674</v>
      </c>
      <c r="D30" s="69">
        <v>76563</v>
      </c>
      <c r="E30" s="30">
        <v>54803</v>
      </c>
      <c r="F30" s="34">
        <v>51155</v>
      </c>
      <c r="G30" s="69"/>
      <c r="H30" s="30"/>
      <c r="I30" s="34"/>
      <c r="J30" s="30">
        <f t="shared" ref="J30:J39" si="4">SUM(C30:I30)</f>
        <v>1501195</v>
      </c>
      <c r="K30" s="32"/>
      <c r="L30" s="28">
        <v>24</v>
      </c>
      <c r="M30" s="28" t="s">
        <v>15</v>
      </c>
      <c r="N30" s="30">
        <v>1501195</v>
      </c>
      <c r="O30" s="30">
        <v>371262</v>
      </c>
      <c r="P30" s="31"/>
      <c r="Q30" s="31"/>
      <c r="R30" s="32"/>
    </row>
    <row r="31" spans="1:18">
      <c r="A31" s="28">
        <v>25</v>
      </c>
      <c r="B31" s="28" t="s">
        <v>46</v>
      </c>
      <c r="C31" s="69">
        <v>10</v>
      </c>
      <c r="D31" s="69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69">
        <v>0</v>
      </c>
      <c r="D32" s="69">
        <v>0</v>
      </c>
      <c r="E32" s="30">
        <v>71</v>
      </c>
      <c r="F32" s="34"/>
      <c r="G32" s="69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69">
        <f>SUM(C34:C39)</f>
        <v>34000</v>
      </c>
      <c r="D33" s="23">
        <f>SUM(D34:D39)</f>
        <v>53827</v>
      </c>
      <c r="E33" s="69">
        <f>SUM(E34:E39)</f>
        <v>0</v>
      </c>
      <c r="F33" s="69"/>
      <c r="G33" s="69"/>
      <c r="H33" s="69"/>
      <c r="I33" s="69"/>
      <c r="J33" s="30">
        <f t="shared" si="4"/>
        <v>87827</v>
      </c>
      <c r="K33" s="32"/>
      <c r="L33" s="28">
        <v>29</v>
      </c>
      <c r="M33" s="28" t="s">
        <v>21</v>
      </c>
      <c r="N33" s="30">
        <f>SUM(N34:N39)</f>
        <v>87827</v>
      </c>
      <c r="O33" s="30">
        <f>SUM(O34:O39)</f>
        <v>2009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66"/>
      <c r="G34" s="37"/>
      <c r="H34" s="34"/>
      <c r="I34" s="66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66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/>
      <c r="G38" s="42"/>
      <c r="H38" s="42"/>
      <c r="I38" s="40"/>
      <c r="J38" s="62">
        <f t="shared" si="4"/>
        <v>8768</v>
      </c>
      <c r="K38" s="32"/>
      <c r="L38" s="9">
        <v>6</v>
      </c>
      <c r="M38" s="28" t="s">
        <v>25</v>
      </c>
      <c r="N38" s="30">
        <v>8768</v>
      </c>
      <c r="O38" s="30">
        <v>603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69">
        <v>259550</v>
      </c>
      <c r="D40" s="42">
        <v>159898</v>
      </c>
      <c r="E40" s="42"/>
      <c r="F40" s="40">
        <v>59733</v>
      </c>
      <c r="G40" s="42"/>
      <c r="H40" s="42"/>
      <c r="I40" s="40"/>
      <c r="J40" s="30">
        <f>SUM(C40:I40)</f>
        <v>479181</v>
      </c>
      <c r="K40" s="41"/>
      <c r="L40" s="28">
        <v>31</v>
      </c>
      <c r="M40" s="38" t="s">
        <v>31</v>
      </c>
      <c r="N40" s="30">
        <v>479181</v>
      </c>
      <c r="O40" s="30">
        <v>159646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69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69">
        <v>35000</v>
      </c>
      <c r="D42" s="69">
        <v>310507</v>
      </c>
      <c r="E42" s="42"/>
      <c r="F42" s="40"/>
      <c r="G42" s="6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6">
        <v>0</v>
      </c>
      <c r="E43" s="66"/>
      <c r="F43" s="30"/>
      <c r="G43" s="66"/>
      <c r="H43" s="66"/>
      <c r="I43" s="30"/>
      <c r="J43" s="30">
        <f t="shared" si="0"/>
        <v>10000</v>
      </c>
      <c r="K43" s="5"/>
      <c r="L43" s="66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F10" sqref="F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71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7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7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3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6540135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53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2" t="s">
        <v>10</v>
      </c>
      <c r="H13" s="13"/>
      <c r="I13" s="14"/>
      <c r="J13" s="91" t="s">
        <v>11</v>
      </c>
      <c r="K13" s="15"/>
      <c r="L13" s="75"/>
      <c r="M13" s="75"/>
      <c r="N13" s="75"/>
      <c r="O13" s="75"/>
      <c r="P13" s="15"/>
      <c r="Q13" s="15"/>
      <c r="R13" s="15"/>
    </row>
    <row r="14" spans="1:19">
      <c r="A14" s="92"/>
      <c r="B14" s="92"/>
      <c r="C14" s="92"/>
      <c r="D14" s="72"/>
      <c r="E14" s="72"/>
      <c r="F14" s="72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7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309699</v>
      </c>
      <c r="G17" s="23"/>
      <c r="H17" s="23"/>
      <c r="I17" s="23"/>
      <c r="J17" s="24">
        <f>SUM(J18:J25)</f>
        <v>6540135</v>
      </c>
      <c r="K17" s="25"/>
      <c r="L17" s="71"/>
      <c r="M17" s="22" t="s">
        <v>14</v>
      </c>
      <c r="N17" s="24">
        <f>N18+N19+N20++N21+N22+N23+N24+N25</f>
        <v>6540135</v>
      </c>
      <c r="O17" s="24">
        <f>O18+O19+O20++O21+O22+O23+O24+O25</f>
        <v>2614227</v>
      </c>
      <c r="P17" s="26"/>
      <c r="Q17" s="26"/>
      <c r="R17" s="27"/>
    </row>
    <row r="18" spans="1:18" s="49" customFormat="1" ht="23.25">
      <c r="A18" s="71">
        <v>3</v>
      </c>
      <c r="B18" s="28" t="s">
        <v>33</v>
      </c>
      <c r="C18" s="74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795338</v>
      </c>
      <c r="P18" s="31"/>
      <c r="Q18" s="31"/>
      <c r="R18" s="32"/>
    </row>
    <row r="19" spans="1:18" ht="23.25">
      <c r="A19" s="7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104037</v>
      </c>
      <c r="G19" s="50"/>
      <c r="H19" s="50"/>
      <c r="I19" s="51"/>
      <c r="J19" s="24">
        <f>SUM(C19:I19)</f>
        <v>235273</v>
      </c>
      <c r="K19" s="10"/>
      <c r="L19" s="28">
        <v>5</v>
      </c>
      <c r="M19" s="28" t="s">
        <v>15</v>
      </c>
      <c r="N19" s="30">
        <v>235273</v>
      </c>
      <c r="O19" s="30">
        <v>407641</v>
      </c>
      <c r="P19" s="31"/>
      <c r="Q19" s="31"/>
      <c r="R19" s="32"/>
    </row>
    <row r="20" spans="1:18" ht="23.25">
      <c r="A20" s="7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6521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568</v>
      </c>
      <c r="G21" s="51"/>
      <c r="H21" s="52"/>
      <c r="I21" s="53"/>
      <c r="J21" s="24">
        <f t="shared" si="1"/>
        <v>4108559</v>
      </c>
      <c r="K21" s="32"/>
      <c r="L21" s="28">
        <v>8</v>
      </c>
      <c r="M21" s="28" t="s">
        <v>16</v>
      </c>
      <c r="N21" s="30">
        <v>4108559</v>
      </c>
      <c r="O21" s="30">
        <v>1080669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20433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205094</v>
      </c>
      <c r="G24" s="51"/>
      <c r="H24" s="52"/>
      <c r="I24" s="53"/>
      <c r="J24" s="24">
        <f t="shared" si="1"/>
        <v>313744</v>
      </c>
      <c r="K24" s="32"/>
      <c r="L24" s="28">
        <v>13</v>
      </c>
      <c r="M24" s="28" t="s">
        <v>36</v>
      </c>
      <c r="N24" s="30">
        <v>313744</v>
      </c>
      <c r="O24" s="30">
        <v>303076</v>
      </c>
      <c r="P24" s="31"/>
      <c r="Q24" s="31"/>
      <c r="R24" s="32"/>
    </row>
    <row r="25" spans="1:18" ht="23.25">
      <c r="A25" s="7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7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320852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6541798</v>
      </c>
      <c r="K26" s="27"/>
      <c r="L26" s="71"/>
      <c r="M26" s="22" t="s">
        <v>18</v>
      </c>
      <c r="N26" s="24">
        <f>N27+N28+N29+N30+N31+N32+N33+N40+N41+N42+N43</f>
        <v>6541797</v>
      </c>
      <c r="O26" s="24">
        <f>O27+O28+O29+O30+O32+O33+O40+O41+O42+O43</f>
        <v>2594575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4">
        <v>1891450</v>
      </c>
      <c r="D27" s="74"/>
      <c r="E27" s="74"/>
      <c r="F27" s="71">
        <v>6960</v>
      </c>
      <c r="G27" s="74"/>
      <c r="H27" s="74"/>
      <c r="I27" s="7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669303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4">
        <v>1786100</v>
      </c>
      <c r="D28" s="74">
        <v>148910</v>
      </c>
      <c r="E28" s="48">
        <v>3000</v>
      </c>
      <c r="F28" s="34">
        <v>3215</v>
      </c>
      <c r="G28" s="74"/>
      <c r="H28" s="48"/>
      <c r="I28" s="34"/>
      <c r="J28" s="30">
        <f>SUM(C28:I28)</f>
        <v>1941225</v>
      </c>
      <c r="K28" s="32"/>
      <c r="L28" s="28">
        <v>22</v>
      </c>
      <c r="M28" s="28" t="s">
        <v>20</v>
      </c>
      <c r="N28" s="30">
        <v>1941225</v>
      </c>
      <c r="O28" s="30">
        <v>558922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4">
        <v>59583</v>
      </c>
      <c r="D29" s="74">
        <v>0</v>
      </c>
      <c r="E29" s="30"/>
      <c r="F29" s="34"/>
      <c r="G29" s="74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4">
        <v>1318674</v>
      </c>
      <c r="D30" s="74">
        <v>76563</v>
      </c>
      <c r="E30" s="30">
        <v>54803</v>
      </c>
      <c r="F30" s="34">
        <v>104637</v>
      </c>
      <c r="G30" s="74"/>
      <c r="H30" s="30"/>
      <c r="I30" s="34"/>
      <c r="J30" s="30">
        <f t="shared" ref="J30:J39" si="4">SUM(C30:I30)</f>
        <v>1554677</v>
      </c>
      <c r="K30" s="32"/>
      <c r="L30" s="28">
        <v>24</v>
      </c>
      <c r="M30" s="28" t="s">
        <v>15</v>
      </c>
      <c r="N30" s="30">
        <v>1554676</v>
      </c>
      <c r="O30" s="30">
        <v>841989</v>
      </c>
      <c r="P30" s="31"/>
      <c r="Q30" s="31"/>
      <c r="R30" s="32"/>
    </row>
    <row r="31" spans="1:18">
      <c r="A31" s="28">
        <v>25</v>
      </c>
      <c r="B31" s="28" t="s">
        <v>46</v>
      </c>
      <c r="C31" s="74">
        <v>10</v>
      </c>
      <c r="D31" s="7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1048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4">
        <v>0</v>
      </c>
      <c r="D32" s="74">
        <v>0</v>
      </c>
      <c r="E32" s="30">
        <v>71</v>
      </c>
      <c r="F32" s="34">
        <v>946</v>
      </c>
      <c r="G32" s="74"/>
      <c r="H32" s="30"/>
      <c r="I32" s="34"/>
      <c r="J32" s="30">
        <f t="shared" si="4"/>
        <v>1017</v>
      </c>
      <c r="K32" s="32"/>
      <c r="L32" s="28">
        <v>26</v>
      </c>
      <c r="M32" s="28" t="s">
        <v>29</v>
      </c>
      <c r="N32" s="30">
        <v>1017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4">
        <f>SUM(C34:C39)</f>
        <v>34000</v>
      </c>
      <c r="D33" s="23">
        <f>SUM(D34:D39)</f>
        <v>53827</v>
      </c>
      <c r="E33" s="74">
        <f>SUM(E34:E39)</f>
        <v>0</v>
      </c>
      <c r="F33" s="74"/>
      <c r="G33" s="74"/>
      <c r="H33" s="74"/>
      <c r="I33" s="74"/>
      <c r="J33" s="30">
        <f>SUM(J34:J39)</f>
        <v>88327</v>
      </c>
      <c r="K33" s="32"/>
      <c r="L33" s="28">
        <v>29</v>
      </c>
      <c r="M33" s="28" t="s">
        <v>21</v>
      </c>
      <c r="N33" s="30">
        <f>SUM(N34:N39)</f>
        <v>88327</v>
      </c>
      <c r="O33" s="30">
        <f>SUM(O34:O39)</f>
        <v>7675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71"/>
      <c r="G34" s="37"/>
      <c r="H34" s="34"/>
      <c r="I34" s="7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71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858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500</v>
      </c>
      <c r="G38" s="42"/>
      <c r="H38" s="42"/>
      <c r="I38" s="40"/>
      <c r="J38" s="62">
        <f t="shared" si="4"/>
        <v>9268</v>
      </c>
      <c r="K38" s="32"/>
      <c r="L38" s="9">
        <v>6</v>
      </c>
      <c r="M38" s="28" t="s">
        <v>25</v>
      </c>
      <c r="N38" s="30">
        <v>9268</v>
      </c>
      <c r="O38" s="30">
        <v>5557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4">
        <v>259550</v>
      </c>
      <c r="D40" s="42">
        <v>159898</v>
      </c>
      <c r="E40" s="42"/>
      <c r="F40" s="40">
        <v>205094</v>
      </c>
      <c r="G40" s="42"/>
      <c r="H40" s="42"/>
      <c r="I40" s="40"/>
      <c r="J40" s="30">
        <f>SUM(C40:I40)</f>
        <v>624542</v>
      </c>
      <c r="K40" s="41"/>
      <c r="L40" s="28">
        <v>31</v>
      </c>
      <c r="M40" s="38" t="s">
        <v>31</v>
      </c>
      <c r="N40" s="30">
        <v>624542</v>
      </c>
      <c r="O40" s="30">
        <v>206023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4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4">
        <v>35000</v>
      </c>
      <c r="D42" s="74">
        <v>310507</v>
      </c>
      <c r="E42" s="42"/>
      <c r="F42" s="40"/>
      <c r="G42" s="7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71">
        <v>0</v>
      </c>
      <c r="E43" s="71"/>
      <c r="F43" s="30"/>
      <c r="G43" s="71"/>
      <c r="H43" s="71"/>
      <c r="I43" s="30"/>
      <c r="J43" s="30">
        <f t="shared" si="0"/>
        <v>10000</v>
      </c>
      <c r="K43" s="5"/>
      <c r="L43" s="7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I23" sqref="I23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80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8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8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7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6722306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53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2" t="s">
        <v>10</v>
      </c>
      <c r="H13" s="13"/>
      <c r="I13" s="14"/>
      <c r="J13" s="91" t="s">
        <v>11</v>
      </c>
      <c r="K13" s="15"/>
      <c r="L13" s="79"/>
      <c r="M13" s="79"/>
      <c r="N13" s="79"/>
      <c r="O13" s="79"/>
      <c r="P13" s="15"/>
      <c r="Q13" s="15"/>
      <c r="R13" s="15"/>
    </row>
    <row r="14" spans="1:19">
      <c r="A14" s="92"/>
      <c r="B14" s="92"/>
      <c r="C14" s="92"/>
      <c r="D14" s="76"/>
      <c r="E14" s="76"/>
      <c r="F14" s="76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8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492870</v>
      </c>
      <c r="G17" s="23"/>
      <c r="H17" s="23"/>
      <c r="I17" s="23"/>
      <c r="J17" s="24">
        <f>SUM(J18:J25)</f>
        <v>6722306</v>
      </c>
      <c r="K17" s="25"/>
      <c r="L17" s="80"/>
      <c r="M17" s="22" t="s">
        <v>14</v>
      </c>
      <c r="N17" s="24">
        <f>N18+N19+N20++N21+N22+N23+N24+N25</f>
        <v>6722306</v>
      </c>
      <c r="O17" s="24">
        <f>O18+O19+O20++O21+O22+O23+O24+O25</f>
        <v>3718430</v>
      </c>
      <c r="P17" s="26"/>
      <c r="Q17" s="26"/>
      <c r="R17" s="27"/>
    </row>
    <row r="18" spans="1:18" s="49" customFormat="1" ht="23.25">
      <c r="A18" s="80">
        <v>3</v>
      </c>
      <c r="B18" s="28" t="s">
        <v>33</v>
      </c>
      <c r="C18" s="78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918858</v>
      </c>
      <c r="P18" s="31"/>
      <c r="Q18" s="31"/>
      <c r="R18" s="32"/>
    </row>
    <row r="19" spans="1:18" ht="23.25">
      <c r="A19" s="8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240968</v>
      </c>
      <c r="G19" s="50"/>
      <c r="H19" s="50"/>
      <c r="I19" s="51"/>
      <c r="J19" s="24">
        <f>SUM(C19:I19)</f>
        <v>372204</v>
      </c>
      <c r="K19" s="10"/>
      <c r="L19" s="28">
        <v>5</v>
      </c>
      <c r="M19" s="28" t="s">
        <v>15</v>
      </c>
      <c r="N19" s="30">
        <v>372204</v>
      </c>
      <c r="O19" s="30">
        <v>487273</v>
      </c>
      <c r="P19" s="31"/>
      <c r="Q19" s="31"/>
      <c r="R19" s="32"/>
    </row>
    <row r="20" spans="1:18" ht="23.25">
      <c r="A20" s="8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8224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1"/>
        <v>4115805</v>
      </c>
      <c r="K21" s="32"/>
      <c r="L21" s="28">
        <v>8</v>
      </c>
      <c r="M21" s="28" t="s">
        <v>16</v>
      </c>
      <c r="N21" s="30">
        <v>4115805</v>
      </c>
      <c r="O21" s="30">
        <v>1926973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21051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1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488110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6713316</v>
      </c>
      <c r="K26" s="27"/>
      <c r="L26" s="80"/>
      <c r="M26" s="22" t="s">
        <v>18</v>
      </c>
      <c r="N26" s="24">
        <f>N27+N28+N29+N30+N31+N32+N33+N40+N41+N42+N43</f>
        <v>6713316</v>
      </c>
      <c r="O26" s="24">
        <f>O27+O28+O29+O30+O32+O33+O40+O41+O42+O43</f>
        <v>3409762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8">
        <v>1891450</v>
      </c>
      <c r="D27" s="78"/>
      <c r="E27" s="78"/>
      <c r="F27" s="80">
        <v>6960</v>
      </c>
      <c r="G27" s="78"/>
      <c r="H27" s="78"/>
      <c r="I27" s="80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867334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8">
        <v>1786100</v>
      </c>
      <c r="D28" s="78">
        <v>148910</v>
      </c>
      <c r="E28" s="48">
        <v>3000</v>
      </c>
      <c r="F28" s="34">
        <v>28290</v>
      </c>
      <c r="G28" s="78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763511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8">
        <v>59583</v>
      </c>
      <c r="D29" s="78">
        <v>0</v>
      </c>
      <c r="E29" s="30"/>
      <c r="F29" s="34"/>
      <c r="G29" s="7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8">
        <v>1318674</v>
      </c>
      <c r="D30" s="78">
        <v>76563</v>
      </c>
      <c r="E30" s="30">
        <v>54803</v>
      </c>
      <c r="F30" s="34">
        <v>205251</v>
      </c>
      <c r="G30" s="78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1060911</v>
      </c>
      <c r="P30" s="31"/>
      <c r="Q30" s="31"/>
      <c r="R30" s="32"/>
    </row>
    <row r="31" spans="1:18">
      <c r="A31" s="28">
        <v>25</v>
      </c>
      <c r="B31" s="28" t="s">
        <v>46</v>
      </c>
      <c r="C31" s="78">
        <v>10</v>
      </c>
      <c r="D31" s="7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8">
        <v>0</v>
      </c>
      <c r="D32" s="78">
        <v>0</v>
      </c>
      <c r="E32" s="30">
        <v>71</v>
      </c>
      <c r="F32" s="34">
        <v>1021</v>
      </c>
      <c r="G32" s="7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1091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8">
        <f>SUM(C34:C39)</f>
        <v>34000</v>
      </c>
      <c r="D33" s="23">
        <f>SUM(D34:D39)</f>
        <v>53827</v>
      </c>
      <c r="E33" s="78">
        <f>SUM(E34:E39)</f>
        <v>0</v>
      </c>
      <c r="F33" s="78"/>
      <c r="G33" s="78"/>
      <c r="H33" s="78"/>
      <c r="I33" s="78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12935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0"/>
      <c r="G34" s="37"/>
      <c r="H34" s="34"/>
      <c r="I34" s="8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0">
        <v>57000</v>
      </c>
      <c r="O35" s="33">
        <v>221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2823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8631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8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391088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8">
        <v>35000</v>
      </c>
      <c r="D42" s="78">
        <v>310507</v>
      </c>
      <c r="E42" s="42"/>
      <c r="F42" s="40"/>
      <c r="G42" s="7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0">
        <v>0</v>
      </c>
      <c r="E43" s="80"/>
      <c r="F43" s="30"/>
      <c r="G43" s="80"/>
      <c r="H43" s="80"/>
      <c r="I43" s="30"/>
      <c r="J43" s="30">
        <f t="shared" si="0"/>
        <v>10000</v>
      </c>
      <c r="K43" s="5"/>
      <c r="L43" s="8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4" workbookViewId="0">
      <selection activeCell="M10" sqref="M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81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8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8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3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6728281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56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2" t="s">
        <v>10</v>
      </c>
      <c r="H13" s="13"/>
      <c r="I13" s="14"/>
      <c r="J13" s="91" t="s">
        <v>11</v>
      </c>
      <c r="K13" s="15"/>
      <c r="L13" s="85"/>
      <c r="M13" s="85"/>
      <c r="N13" s="85"/>
      <c r="O13" s="85"/>
      <c r="P13" s="15"/>
      <c r="Q13" s="15"/>
      <c r="R13" s="15"/>
    </row>
    <row r="14" spans="1:19">
      <c r="A14" s="92"/>
      <c r="B14" s="92"/>
      <c r="C14" s="92"/>
      <c r="D14" s="82"/>
      <c r="E14" s="82"/>
      <c r="F14" s="82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8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81"/>
      <c r="M17" s="22" t="s">
        <v>14</v>
      </c>
      <c r="N17" s="24">
        <f>N18+N19+N20++N21+N22+N23+N24+N25</f>
        <v>6728281</v>
      </c>
      <c r="O17" s="24">
        <f>O18+O19+O20++O21+O22+O23+O24+O25</f>
        <v>4139189</v>
      </c>
      <c r="P17" s="26"/>
      <c r="Q17" s="26"/>
      <c r="R17" s="27"/>
    </row>
    <row r="18" spans="1:18" s="49" customFormat="1" ht="23.25">
      <c r="A18" s="81">
        <v>3</v>
      </c>
      <c r="B18" s="28" t="s">
        <v>33</v>
      </c>
      <c r="C18" s="8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981882</v>
      </c>
      <c r="P18" s="31"/>
      <c r="Q18" s="31"/>
      <c r="R18" s="32"/>
    </row>
    <row r="19" spans="1:18" ht="23.25">
      <c r="A19" s="8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548954</v>
      </c>
      <c r="P19" s="31"/>
      <c r="Q19" s="31"/>
      <c r="R19" s="32"/>
    </row>
    <row r="20" spans="1:18" ht="23.25">
      <c r="A20" s="8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10623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2220157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10000</v>
      </c>
      <c r="O22" s="30">
        <v>823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21248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488110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6713316</v>
      </c>
      <c r="K26" s="27"/>
      <c r="L26" s="81"/>
      <c r="M26" s="22" t="s">
        <v>18</v>
      </c>
      <c r="N26" s="24">
        <f>N27+N28+N29+N30+N31+N32+N33+N40+N41+N42+N43</f>
        <v>6713316</v>
      </c>
      <c r="O26" s="24">
        <f>O27+O28+O29+O30+O32+O33+O40+O41+O42+O43</f>
        <v>3962538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4">
        <v>1891450</v>
      </c>
      <c r="D27" s="84"/>
      <c r="E27" s="84"/>
      <c r="F27" s="81">
        <v>6960</v>
      </c>
      <c r="G27" s="84"/>
      <c r="H27" s="84"/>
      <c r="I27" s="8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1048931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4">
        <v>1786100</v>
      </c>
      <c r="D28" s="84">
        <v>148910</v>
      </c>
      <c r="E28" s="48">
        <v>3000</v>
      </c>
      <c r="F28" s="34">
        <v>28290</v>
      </c>
      <c r="G28" s="8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942160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4">
        <v>59583</v>
      </c>
      <c r="D29" s="84">
        <v>0</v>
      </c>
      <c r="E29" s="30"/>
      <c r="F29" s="34"/>
      <c r="G29" s="8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4">
        <v>1318674</v>
      </c>
      <c r="D30" s="84">
        <v>76563</v>
      </c>
      <c r="E30" s="30">
        <v>54803</v>
      </c>
      <c r="F30" s="34">
        <v>205251</v>
      </c>
      <c r="G30" s="8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1231892</v>
      </c>
      <c r="P30" s="31"/>
      <c r="Q30" s="31"/>
      <c r="R30" s="32"/>
    </row>
    <row r="31" spans="1:18">
      <c r="A31" s="28">
        <v>25</v>
      </c>
      <c r="B31" s="28" t="s">
        <v>46</v>
      </c>
      <c r="C31" s="84">
        <v>10</v>
      </c>
      <c r="D31" s="8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4">
        <v>0</v>
      </c>
      <c r="D32" s="84">
        <v>0</v>
      </c>
      <c r="E32" s="30">
        <v>71</v>
      </c>
      <c r="F32" s="34">
        <v>1021</v>
      </c>
      <c r="G32" s="8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1509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4">
        <f>SUM(C34:C39)</f>
        <v>34000</v>
      </c>
      <c r="D33" s="23">
        <f>SUM(D34:D39)</f>
        <v>53827</v>
      </c>
      <c r="E33" s="84">
        <f>SUM(E34:E39)</f>
        <v>0</v>
      </c>
      <c r="F33" s="84"/>
      <c r="G33" s="84"/>
      <c r="H33" s="84"/>
      <c r="I33" s="84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33401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1"/>
      <c r="G34" s="37"/>
      <c r="H34" s="34"/>
      <c r="I34" s="8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4080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9680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4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391753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4">
        <v>35000</v>
      </c>
      <c r="D42" s="84">
        <v>310507</v>
      </c>
      <c r="E42" s="42"/>
      <c r="F42" s="40"/>
      <c r="G42" s="8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1">
        <v>0</v>
      </c>
      <c r="E43" s="81"/>
      <c r="F43" s="30"/>
      <c r="G43" s="81"/>
      <c r="H43" s="81"/>
      <c r="I43" s="30"/>
      <c r="J43" s="30">
        <f t="shared" si="3"/>
        <v>10000</v>
      </c>
      <c r="K43" s="5"/>
      <c r="L43" s="8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49"/>
  <sheetViews>
    <sheetView tabSelected="1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/>
      <c r="Q2" s="1"/>
      <c r="R2" s="1"/>
      <c r="S2" s="1"/>
    </row>
    <row r="3" spans="1:19" ht="1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</row>
    <row r="4" spans="1:19" ht="15.75" thickBot="1"/>
    <row r="5" spans="1:19" ht="15" customHeight="1">
      <c r="A5" s="104" t="s">
        <v>1</v>
      </c>
      <c r="B5" s="105"/>
      <c r="C5" s="105"/>
      <c r="D5" s="105"/>
      <c r="E5" s="105"/>
      <c r="F5" s="105"/>
      <c r="G5" s="105"/>
      <c r="H5" s="105"/>
      <c r="I5" s="2"/>
      <c r="J5" s="2"/>
      <c r="K5" s="2"/>
      <c r="L5" s="3"/>
    </row>
    <row r="6" spans="1:19" ht="15" customHeight="1">
      <c r="A6" s="102" t="s">
        <v>2</v>
      </c>
      <c r="B6" s="102"/>
      <c r="C6" s="90"/>
      <c r="D6" s="60"/>
      <c r="E6" s="60"/>
      <c r="F6" s="60"/>
      <c r="G6" s="106"/>
      <c r="H6" s="107"/>
      <c r="I6" s="5"/>
      <c r="J6" s="5"/>
    </row>
    <row r="7" spans="1:19">
      <c r="A7" s="102" t="s">
        <v>3</v>
      </c>
      <c r="B7" s="102"/>
      <c r="C7" s="9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2" t="s">
        <v>4</v>
      </c>
      <c r="B8" s="102"/>
      <c r="C8" s="9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7" t="s">
        <v>5</v>
      </c>
      <c r="B9" s="93" t="s">
        <v>6</v>
      </c>
      <c r="C9" s="93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94">
        <v>6851434</v>
      </c>
      <c r="C10" s="94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95" t="s">
        <v>48</v>
      </c>
      <c r="B12" s="96"/>
      <c r="C12" s="96"/>
      <c r="D12" s="96"/>
      <c r="E12" s="96"/>
      <c r="F12" s="96"/>
      <c r="G12" s="96"/>
      <c r="H12" s="96"/>
      <c r="I12" s="96"/>
      <c r="J12" s="97"/>
      <c r="K12" s="11"/>
      <c r="L12" s="98" t="s">
        <v>57</v>
      </c>
      <c r="M12" s="99"/>
      <c r="N12" s="99"/>
      <c r="O12" s="100"/>
      <c r="P12" s="11"/>
      <c r="Q12" s="11"/>
      <c r="R12" s="11"/>
      <c r="S12" s="11"/>
    </row>
    <row r="13" spans="1:19" ht="15" customHeight="1" thickBot="1">
      <c r="A13" s="91" t="s">
        <v>7</v>
      </c>
      <c r="B13" s="91" t="s">
        <v>8</v>
      </c>
      <c r="C13" s="91" t="s">
        <v>9</v>
      </c>
      <c r="D13" s="61"/>
      <c r="E13" s="61"/>
      <c r="F13" s="61"/>
      <c r="G13" s="108" t="s">
        <v>10</v>
      </c>
      <c r="H13" s="109"/>
      <c r="I13" s="110"/>
      <c r="J13" s="91" t="s">
        <v>11</v>
      </c>
      <c r="K13" s="15"/>
      <c r="L13" s="89"/>
      <c r="M13" s="89"/>
      <c r="N13" s="89"/>
      <c r="O13" s="89"/>
      <c r="P13" s="15"/>
      <c r="Q13" s="15"/>
      <c r="R13" s="15"/>
    </row>
    <row r="14" spans="1:19">
      <c r="A14" s="92"/>
      <c r="B14" s="92"/>
      <c r="C14" s="92"/>
      <c r="D14" s="86"/>
      <c r="E14" s="86"/>
      <c r="F14" s="86"/>
      <c r="G14" s="17"/>
      <c r="H14" s="17"/>
      <c r="I14" s="18"/>
      <c r="J14" s="92"/>
      <c r="K14" s="15"/>
      <c r="L14" s="91" t="s">
        <v>7</v>
      </c>
      <c r="M14" s="91" t="s">
        <v>8</v>
      </c>
      <c r="N14" s="91" t="s">
        <v>12</v>
      </c>
      <c r="O14" s="91" t="s">
        <v>38</v>
      </c>
      <c r="P14" s="15"/>
      <c r="Q14" s="15"/>
      <c r="R14" s="15"/>
    </row>
    <row r="15" spans="1:19" ht="22.5" customHeight="1">
      <c r="A15" s="92"/>
      <c r="B15" s="92"/>
      <c r="C15" s="92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92"/>
      <c r="K15" s="15"/>
      <c r="L15" s="92"/>
      <c r="M15" s="92"/>
      <c r="N15" s="92"/>
      <c r="O15" s="92"/>
      <c r="P15" s="15"/>
      <c r="Q15" s="15"/>
      <c r="R15" s="15"/>
    </row>
    <row r="16" spans="1:19" ht="25.5" customHeight="1">
      <c r="A16" s="101"/>
      <c r="B16" s="101"/>
      <c r="C16" s="101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01"/>
      <c r="K16" s="15"/>
      <c r="L16" s="92"/>
      <c r="M16" s="92"/>
      <c r="N16" s="92"/>
      <c r="O16" s="92"/>
      <c r="P16" s="15"/>
      <c r="Q16" s="15"/>
      <c r="R16" s="15"/>
    </row>
    <row r="17" spans="1:18">
      <c r="A17" s="9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6861424</v>
      </c>
      <c r="K17" s="25"/>
      <c r="L17" s="90"/>
      <c r="M17" s="22" t="s">
        <v>14</v>
      </c>
      <c r="N17" s="24">
        <f>N18+N19+N20++N21+N22+N23+N24+N25</f>
        <v>6851434</v>
      </c>
      <c r="O17" s="24">
        <f>O18+O19+O20++O21+O22+O23+O24+O25</f>
        <v>5529256</v>
      </c>
      <c r="P17" s="26"/>
      <c r="Q17" s="26"/>
      <c r="R17" s="27"/>
    </row>
    <row r="18" spans="1:18" s="49" customFormat="1" ht="23.25">
      <c r="A18" s="90">
        <v>3</v>
      </c>
      <c r="B18" s="28" t="s">
        <v>33</v>
      </c>
      <c r="C18" s="88">
        <v>1234297</v>
      </c>
      <c r="D18" s="50">
        <v>0</v>
      </c>
      <c r="E18" s="50"/>
      <c r="F18" s="50">
        <v>1000</v>
      </c>
      <c r="G18" s="50">
        <v>4900</v>
      </c>
      <c r="H18" s="50"/>
      <c r="I18" s="50"/>
      <c r="J18" s="24">
        <f>+C18+G18+H18+I18+F18</f>
        <v>1240197</v>
      </c>
      <c r="K18" s="10"/>
      <c r="L18" s="28">
        <v>3</v>
      </c>
      <c r="M18" s="28" t="s">
        <v>33</v>
      </c>
      <c r="N18" s="30">
        <v>1240197</v>
      </c>
      <c r="O18" s="30">
        <v>1179630</v>
      </c>
      <c r="P18" s="31"/>
      <c r="Q18" s="31"/>
      <c r="R18" s="32"/>
    </row>
    <row r="19" spans="1:18" ht="23.25">
      <c r="A19" s="9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125291</v>
      </c>
      <c r="H19" s="50"/>
      <c r="I19" s="51"/>
      <c r="J19" s="24">
        <f>SUM(C19:I19)</f>
        <v>502470</v>
      </c>
      <c r="K19" s="10"/>
      <c r="L19" s="28">
        <v>5</v>
      </c>
      <c r="M19" s="28" t="s">
        <v>15</v>
      </c>
      <c r="N19" s="30">
        <v>502470</v>
      </c>
      <c r="O19" s="30">
        <v>613164</v>
      </c>
      <c r="P19" s="31"/>
      <c r="Q19" s="31"/>
      <c r="R19" s="32"/>
    </row>
    <row r="20" spans="1:18" ht="23.25">
      <c r="A20" s="9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10923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2952</v>
      </c>
      <c r="H21" s="52"/>
      <c r="I21" s="53"/>
      <c r="J21" s="24">
        <f t="shared" si="0"/>
        <v>4118757</v>
      </c>
      <c r="K21" s="32"/>
      <c r="L21" s="28">
        <v>8</v>
      </c>
      <c r="M21" s="28" t="s">
        <v>16</v>
      </c>
      <c r="N21" s="30">
        <v>4118757</v>
      </c>
      <c r="O21" s="30">
        <v>2580399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3997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35931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480950</v>
      </c>
      <c r="P24" s="31"/>
      <c r="Q24" s="31"/>
      <c r="R24" s="32"/>
    </row>
    <row r="25" spans="1:18" ht="23.25">
      <c r="A25" s="9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250748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6975339</v>
      </c>
      <c r="K26" s="27"/>
      <c r="L26" s="90"/>
      <c r="M26" s="22" t="s">
        <v>18</v>
      </c>
      <c r="N26" s="24">
        <f>N27+N28+N29+N30+N31+N32+N33+N40+N41+N42+N43</f>
        <v>6976348</v>
      </c>
      <c r="O26" s="24">
        <f>O27+O28+O29+O30+O32+O33+O40+O41+O42+O43</f>
        <v>4566476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8">
        <v>1891450</v>
      </c>
      <c r="D27" s="88"/>
      <c r="E27" s="88"/>
      <c r="F27" s="90">
        <v>6960</v>
      </c>
      <c r="G27" s="88">
        <v>13275</v>
      </c>
      <c r="H27" s="88"/>
      <c r="I27" s="90"/>
      <c r="J27" s="30">
        <f>SUM(C27:I27)</f>
        <v>1911685</v>
      </c>
      <c r="K27" s="32"/>
      <c r="L27" s="28">
        <v>21</v>
      </c>
      <c r="M27" s="28" t="s">
        <v>19</v>
      </c>
      <c r="N27" s="30">
        <v>1911685</v>
      </c>
      <c r="O27" s="30">
        <v>1253999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8">
        <v>1786100</v>
      </c>
      <c r="D28" s="88">
        <v>148910</v>
      </c>
      <c r="E28" s="48">
        <v>3000</v>
      </c>
      <c r="F28" s="34">
        <v>28290</v>
      </c>
      <c r="G28" s="88">
        <v>36980</v>
      </c>
      <c r="H28" s="48"/>
      <c r="I28" s="34"/>
      <c r="J28" s="30">
        <f>SUM(C28:I28)</f>
        <v>2003280</v>
      </c>
      <c r="K28" s="32"/>
      <c r="L28" s="28">
        <v>22</v>
      </c>
      <c r="M28" s="28" t="s">
        <v>20</v>
      </c>
      <c r="N28" s="30">
        <v>2003480</v>
      </c>
      <c r="O28" s="30">
        <v>1148226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8">
        <v>59583</v>
      </c>
      <c r="D29" s="88">
        <v>0</v>
      </c>
      <c r="E29" s="30"/>
      <c r="F29" s="34"/>
      <c r="G29" s="8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8">
        <v>1318674</v>
      </c>
      <c r="D30" s="88">
        <v>76563</v>
      </c>
      <c r="E30" s="30">
        <v>54803</v>
      </c>
      <c r="F30" s="34">
        <v>205251</v>
      </c>
      <c r="G30" s="88">
        <v>200493</v>
      </c>
      <c r="H30" s="30"/>
      <c r="I30" s="34"/>
      <c r="J30" s="30">
        <f t="shared" ref="J30:J39" si="4">SUM(C30:I30)</f>
        <v>1855784</v>
      </c>
      <c r="K30" s="32"/>
      <c r="L30" s="28">
        <v>24</v>
      </c>
      <c r="M30" s="28" t="s">
        <v>15</v>
      </c>
      <c r="N30" s="30">
        <v>1855783</v>
      </c>
      <c r="O30" s="30">
        <v>1419215</v>
      </c>
      <c r="P30" s="31"/>
      <c r="Q30" s="31"/>
      <c r="R30" s="32"/>
    </row>
    <row r="31" spans="1:18">
      <c r="A31" s="28">
        <v>25</v>
      </c>
      <c r="B31" s="28" t="s">
        <v>46</v>
      </c>
      <c r="C31" s="88">
        <v>10</v>
      </c>
      <c r="D31" s="8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8">
        <v>0</v>
      </c>
      <c r="D32" s="88">
        <v>0</v>
      </c>
      <c r="E32" s="30">
        <v>71</v>
      </c>
      <c r="F32" s="34">
        <v>1021</v>
      </c>
      <c r="G32" s="8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1902</v>
      </c>
      <c r="O32" s="30">
        <v>1605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8">
        <f>SUM(C34:C39)</f>
        <v>34000</v>
      </c>
      <c r="D33" s="23">
        <f>SUM(D34:D39)</f>
        <v>53827</v>
      </c>
      <c r="E33" s="88">
        <f>SUM(E34:E39)</f>
        <v>0</v>
      </c>
      <c r="F33" s="88"/>
      <c r="G33" s="88"/>
      <c r="H33" s="88"/>
      <c r="I33" s="88"/>
      <c r="J33" s="30">
        <f>SUM(J34:J39)</f>
        <v>99087</v>
      </c>
      <c r="K33" s="32"/>
      <c r="L33" s="28">
        <v>29</v>
      </c>
      <c r="M33" s="28" t="s">
        <v>21</v>
      </c>
      <c r="N33" s="30">
        <f>SUM(N34:N39)</f>
        <v>99087</v>
      </c>
      <c r="O33" s="30">
        <f>SUM(O34:O39)</f>
        <v>35612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0"/>
      <c r="G34" s="37"/>
      <c r="H34" s="34"/>
      <c r="I34" s="9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0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>
        <v>3000</v>
      </c>
      <c r="H36" s="42"/>
      <c r="I36" s="40"/>
      <c r="J36" s="62">
        <f t="shared" si="4"/>
        <v>11992</v>
      </c>
      <c r="K36" s="41"/>
      <c r="L36" s="9">
        <v>4</v>
      </c>
      <c r="M36" s="28" t="s">
        <v>23</v>
      </c>
      <c r="N36" s="30">
        <v>11992</v>
      </c>
      <c r="O36" s="30">
        <v>6208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>
        <v>3500</v>
      </c>
      <c r="H38" s="42"/>
      <c r="I38" s="40"/>
      <c r="J38" s="62">
        <f t="shared" si="4"/>
        <v>14268</v>
      </c>
      <c r="K38" s="32"/>
      <c r="L38" s="9">
        <v>6</v>
      </c>
      <c r="M38" s="28" t="s">
        <v>25</v>
      </c>
      <c r="N38" s="30">
        <v>14268</v>
      </c>
      <c r="O38" s="30">
        <v>9763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8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394927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8">
        <v>35000</v>
      </c>
      <c r="D42" s="88">
        <v>310507</v>
      </c>
      <c r="E42" s="42"/>
      <c r="F42" s="40"/>
      <c r="G42" s="8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0">
        <v>0</v>
      </c>
      <c r="E43" s="90"/>
      <c r="F43" s="30"/>
      <c r="G43" s="90"/>
      <c r="H43" s="90"/>
      <c r="I43" s="30"/>
      <c r="J43" s="30">
        <f t="shared" si="3"/>
        <v>10000</v>
      </c>
      <c r="K43" s="5"/>
      <c r="L43" s="9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N14:N16"/>
    <mergeCell ref="O14:O16"/>
    <mergeCell ref="G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julio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2013-08-07T17:46:54Z</dcterms:modified>
</cp:coreProperties>
</file>