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 activeTab="7"/>
  </bookViews>
  <sheets>
    <sheet name="enero" sheetId="1" r:id="rId1"/>
    <sheet name="FEBRERO" sheetId="2" r:id="rId2"/>
    <sheet name="MARZO" sheetId="9" r:id="rId3"/>
    <sheet name="abril" sheetId="10" r:id="rId4"/>
    <sheet name="mayo" sheetId="11" r:id="rId5"/>
    <sheet name="junio" sheetId="12" r:id="rId6"/>
    <sheet name="julio" sheetId="13" r:id="rId7"/>
    <sheet name="agosto" sheetId="14" r:id="rId8"/>
  </sheets>
  <calcPr calcId="124519"/>
</workbook>
</file>

<file path=xl/calcChain.xml><?xml version="1.0" encoding="utf-8"?>
<calcChain xmlns="http://schemas.openxmlformats.org/spreadsheetml/2006/main">
  <c r="J43" i="14"/>
  <c r="N43" s="1"/>
  <c r="N26" s="1"/>
  <c r="J42"/>
  <c r="J41"/>
  <c r="J40"/>
  <c r="J39"/>
  <c r="J38"/>
  <c r="J33" s="1"/>
  <c r="J37"/>
  <c r="J36"/>
  <c r="J35"/>
  <c r="J34"/>
  <c r="N33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N33" i="13"/>
  <c r="J43"/>
  <c r="N43" s="1"/>
  <c r="J42"/>
  <c r="J41"/>
  <c r="J40"/>
  <c r="J39"/>
  <c r="J38"/>
  <c r="J37"/>
  <c r="J36"/>
  <c r="J35"/>
  <c r="J34"/>
  <c r="O33"/>
  <c r="O26" s="1"/>
  <c r="E33"/>
  <c r="D33"/>
  <c r="C33"/>
  <c r="J32"/>
  <c r="J31"/>
  <c r="J30"/>
  <c r="J29"/>
  <c r="J28"/>
  <c r="J27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18" i="12"/>
  <c r="O33"/>
  <c r="J43"/>
  <c r="N43" s="1"/>
  <c r="N26" s="1"/>
  <c r="J42"/>
  <c r="J41"/>
  <c r="J40"/>
  <c r="J39"/>
  <c r="J38"/>
  <c r="J37"/>
  <c r="J36"/>
  <c r="J35"/>
  <c r="J34"/>
  <c r="J33" s="1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O17"/>
  <c r="N17"/>
  <c r="F17"/>
  <c r="E17"/>
  <c r="D17"/>
  <c r="C17"/>
  <c r="J43" i="11"/>
  <c r="N43" s="1"/>
  <c r="N26" s="1"/>
  <c r="J42"/>
  <c r="J41"/>
  <c r="J40"/>
  <c r="J39"/>
  <c r="J38"/>
  <c r="J37"/>
  <c r="J36"/>
  <c r="J33" s="1"/>
  <c r="J35"/>
  <c r="J34"/>
  <c r="O33"/>
  <c r="E33"/>
  <c r="D33"/>
  <c r="C33"/>
  <c r="J32"/>
  <c r="J31"/>
  <c r="J30"/>
  <c r="J29"/>
  <c r="J28"/>
  <c r="J27"/>
  <c r="O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33" i="10"/>
  <c r="N43"/>
  <c r="J43"/>
  <c r="J42"/>
  <c r="J41"/>
  <c r="J40"/>
  <c r="J39"/>
  <c r="J38"/>
  <c r="J37"/>
  <c r="J36"/>
  <c r="J35"/>
  <c r="J34"/>
  <c r="O33"/>
  <c r="N33"/>
  <c r="E33"/>
  <c r="D33"/>
  <c r="C33"/>
  <c r="J32"/>
  <c r="J31"/>
  <c r="J30"/>
  <c r="J29"/>
  <c r="J28"/>
  <c r="J27"/>
  <c r="O26"/>
  <c r="N26"/>
  <c r="I26"/>
  <c r="H26"/>
  <c r="G26"/>
  <c r="F26"/>
  <c r="E26"/>
  <c r="D26"/>
  <c r="C26"/>
  <c r="J25"/>
  <c r="J24"/>
  <c r="J23"/>
  <c r="J22"/>
  <c r="J21"/>
  <c r="J20"/>
  <c r="J19"/>
  <c r="J18"/>
  <c r="O17"/>
  <c r="N17"/>
  <c r="F17"/>
  <c r="E17"/>
  <c r="D17"/>
  <c r="C17"/>
  <c r="J39" i="9"/>
  <c r="J37"/>
  <c r="J38"/>
  <c r="O33"/>
  <c r="O26" s="1"/>
  <c r="N43"/>
  <c r="J43"/>
  <c r="J42"/>
  <c r="J41"/>
  <c r="J40"/>
  <c r="J36"/>
  <c r="J35"/>
  <c r="J34"/>
  <c r="N33"/>
  <c r="N26" s="1"/>
  <c r="E33"/>
  <c r="E26" s="1"/>
  <c r="D33"/>
  <c r="D26" s="1"/>
  <c r="C33"/>
  <c r="J32"/>
  <c r="J31"/>
  <c r="J30"/>
  <c r="J29"/>
  <c r="J28"/>
  <c r="J27"/>
  <c r="I26"/>
  <c r="H26"/>
  <c r="G26"/>
  <c r="F26"/>
  <c r="C26"/>
  <c r="J25"/>
  <c r="J24"/>
  <c r="J23"/>
  <c r="J22"/>
  <c r="J21"/>
  <c r="J20"/>
  <c r="J19"/>
  <c r="J18"/>
  <c r="O17"/>
  <c r="N17"/>
  <c r="F17"/>
  <c r="E17"/>
  <c r="D17"/>
  <c r="C17"/>
  <c r="N26" i="2"/>
  <c r="O33"/>
  <c r="O26" s="1"/>
  <c r="N33"/>
  <c r="J31"/>
  <c r="J30"/>
  <c r="J36"/>
  <c r="E33"/>
  <c r="J33" s="1"/>
  <c r="J34"/>
  <c r="J28"/>
  <c r="J26" s="1"/>
  <c r="J27"/>
  <c r="D33"/>
  <c r="D26"/>
  <c r="D17"/>
  <c r="C33"/>
  <c r="L33" i="1"/>
  <c r="K33"/>
  <c r="J32" i="2"/>
  <c r="J35"/>
  <c r="J40"/>
  <c r="J42"/>
  <c r="H26"/>
  <c r="J20"/>
  <c r="J21"/>
  <c r="J22"/>
  <c r="J23"/>
  <c r="J24"/>
  <c r="J25"/>
  <c r="J19"/>
  <c r="F26"/>
  <c r="F17"/>
  <c r="E17"/>
  <c r="J43"/>
  <c r="N43" s="1"/>
  <c r="J41"/>
  <c r="J39"/>
  <c r="J38"/>
  <c r="J37"/>
  <c r="J29"/>
  <c r="I26"/>
  <c r="G26"/>
  <c r="C26"/>
  <c r="J18"/>
  <c r="O17"/>
  <c r="N17"/>
  <c r="G17"/>
  <c r="C17"/>
  <c r="G29" i="1"/>
  <c r="G30"/>
  <c r="G32"/>
  <c r="F17"/>
  <c r="E26"/>
  <c r="F26"/>
  <c r="G18"/>
  <c r="G19"/>
  <c r="G20"/>
  <c r="G21"/>
  <c r="G22"/>
  <c r="G23"/>
  <c r="G24"/>
  <c r="D33"/>
  <c r="G33" s="1"/>
  <c r="C33"/>
  <c r="C26" s="1"/>
  <c r="E17"/>
  <c r="D17"/>
  <c r="K17"/>
  <c r="L17"/>
  <c r="G41"/>
  <c r="C17"/>
  <c r="G34"/>
  <c r="G42"/>
  <c r="G40"/>
  <c r="G43"/>
  <c r="K43" s="1"/>
  <c r="G39"/>
  <c r="G38"/>
  <c r="G37"/>
  <c r="G36"/>
  <c r="G28"/>
  <c r="G27"/>
  <c r="G25"/>
  <c r="J26" i="14" l="1"/>
  <c r="J17"/>
  <c r="N26" i="13"/>
  <c r="J33"/>
  <c r="J26" s="1"/>
  <c r="J17"/>
  <c r="J17" i="12"/>
  <c r="J26"/>
  <c r="J26" i="11"/>
  <c r="J17"/>
  <c r="J26" i="10"/>
  <c r="J17"/>
  <c r="J33" i="9"/>
  <c r="J26" s="1"/>
  <c r="J17"/>
  <c r="E26" i="2"/>
  <c r="J17"/>
  <c r="D26" i="1"/>
  <c r="G26" s="1"/>
  <c r="G17"/>
</calcChain>
</file>

<file path=xl/sharedStrings.xml><?xml version="1.0" encoding="utf-8"?>
<sst xmlns="http://schemas.openxmlformats.org/spreadsheetml/2006/main" count="668" uniqueCount="59">
  <si>
    <t>Presupuesto Asignado e Informes de Ejecución Presupuestaria</t>
  </si>
  <si>
    <t>Ley 20.407 de Presupuestos del Sector Público para el año 2010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</si>
  <si>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</si>
  <si>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</si>
  <si>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</si>
  <si>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</si>
  <si>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</si>
  <si>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</si>
  <si>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</si>
  <si>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</si>
  <si>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</si>
  <si>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</si>
  <si>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</si>
  <si>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</si>
  <si>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</si>
  <si>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</si>
  <si>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</si>
  <si>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</si>
  <si>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</si>
  <si>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</si>
  <si>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</si>
  <si>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</si>
  <si>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</si>
  <si>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</si>
  <si>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</si>
  <si>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</si>
  <si>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</si>
  <si>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</si>
  <si>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C X P PRESTACIONES DE SEG. SOCIAL</t>
  </si>
  <si>
    <t>C X P OTROS GASTOS CTES.</t>
  </si>
  <si>
    <t>Terrernos</t>
  </si>
  <si>
    <t>CXP INICIATIVAS DE INVERSION</t>
  </si>
  <si>
    <t>CXP SERVICIO DE LA DEUDA</t>
  </si>
  <si>
    <t>TRIBUTOS SOBRE EL USO DE BIENES</t>
  </si>
  <si>
    <t>RENTAS DE LA PROPIEDAD</t>
  </si>
  <si>
    <t>VENTA DE ACTIVOS NO FINANCIEROS</t>
  </si>
  <si>
    <t>TRANSFERENCIAS PARA GASTOS DE CAPITAL</t>
  </si>
  <si>
    <t>TRANSFERENCIA DE CAPITAL</t>
  </si>
  <si>
    <t>Ejecución Acumulada Ene-Mayo</t>
  </si>
  <si>
    <t>RECUPERACION DE PRESTAMO</t>
  </si>
  <si>
    <t>MUNICIPALIDAD DE ANGOL</t>
  </si>
  <si>
    <t>DECRETO EXENTO Nº 002 DE FECHA 02/01/2012</t>
  </si>
  <si>
    <t>DECRETO EXENTO Nº 003 DE FECHA 31/01/2012</t>
  </si>
  <si>
    <t>DECRETO EXENTO Nº 004 DE FECHA 02/02/2012</t>
  </si>
  <si>
    <t xml:space="preserve">DECRETO EXENTO Nº 005 </t>
  </si>
  <si>
    <t>DECRETO EXENTO Nº 006</t>
  </si>
  <si>
    <t>INTEGRO AL FISCO</t>
  </si>
  <si>
    <t>INFORME DE EJECUCIÓN ENERO DE 2013 Moneda Nacional - Miles de Pesos - Monto Devengado</t>
  </si>
  <si>
    <t xml:space="preserve">PRESUPUESTO 2013
Moneda Nacional - Miles de Pesos - Monto Devengado
</t>
  </si>
  <si>
    <t>Ejecución Acumulada Enero</t>
  </si>
  <si>
    <t>INFORME DE EJECUCIÓN FEBRERO DE 2013 Moneda Nacional - Miles de Pesos - Monto Devengado</t>
  </si>
  <si>
    <t>INFORME DE EJECUCIÓN MARZO DE 2013 Moneda Nacional - Miles de Pesos - Monto Devengado</t>
  </si>
  <si>
    <t xml:space="preserve"> </t>
  </si>
  <si>
    <t>INFORME DE EJECUCIÓN ABRIL DE 2013 Moneda Nacional - Miles de Pesos - Monto Devengado</t>
  </si>
  <si>
    <t>DECRETO EXENTO Nº  DE FECHA 02/02/2012</t>
  </si>
  <si>
    <t xml:space="preserve">DECRETO EXENTO Nº </t>
  </si>
  <si>
    <t>INFORME DE EJECUCIÓN JUNIO DE 2013 Moneda Nacional - Miles de Pesos - Monto Devengado</t>
  </si>
  <si>
    <t>INFORME DE EJECUCIÓN JULIO DE 2013 Moneda Nacional - Miles de Pesos - Monto Devengado</t>
  </si>
  <si>
    <t>INFORME DE EJECUCIÓN AGOSTO DE 2013 Moneda Nacional - Miles de Pesos - Monto Devengado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</si>
</sst>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1C2B4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6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0" borderId="0" xfId="0" applyFont="1" applyFill="1" applyBorder="1" applyAlignment="1"/>
    <xf numFmtId="0" fontId="0" fillId="0" borderId="5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0" fontId="0" fillId="0" borderId="0" xfId="0" applyBorder="1" applyAlignment="1"/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wrapText="1"/>
    </xf>
    <xf numFmtId="0" fontId="0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/>
    <xf numFmtId="14" fontId="3" fillId="3" borderId="6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3" borderId="20" xfId="0" applyFont="1" applyFill="1" applyBorder="1" applyAlignment="1">
      <alignment horizontal="center" wrapText="1"/>
    </xf>
    <xf numFmtId="164" fontId="7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9"/>
  <sheetViews>
    <sheetView topLeftCell="A24" workbookViewId="0">
      <selection activeCell="I31" sqref="I31:L31"/>
    </sheetView>
  </sheetViews>
  <sheetFormatPr baseColWidth="10" defaultRowHeight="15"/>
  <cols>
    <col min="1" max="1" width="19.42578125" customWidth="1"/>
    <col min="2" max="3" width="13" customWidth="1"/>
    <col min="7" max="7" width="14.7109375" customWidth="1"/>
    <col min="8" max="8" width="7.42578125" customWidth="1"/>
    <col min="9" max="9" width="18.28515625" bestFit="1" customWidth="1"/>
    <col min="10" max="10" width="13.140625" customWidth="1"/>
  </cols>
  <sheetData>
    <row r="2" spans="1:16" ht="15" customHeight="1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1"/>
      <c r="N2" s="1"/>
      <c r="O2" s="1"/>
      <c r="P2" s="1"/>
    </row>
    <row r="3" spans="1:16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1"/>
      <c r="O3" s="1"/>
      <c r="P3" s="1"/>
    </row>
    <row r="4" spans="1:16" ht="15.75" thickBot="1"/>
    <row r="5" spans="1:16" ht="15" customHeight="1">
      <c r="A5" s="98" t="s">
        <v>1</v>
      </c>
      <c r="B5" s="99"/>
      <c r="C5" s="99"/>
      <c r="D5" s="99"/>
      <c r="E5" s="99"/>
      <c r="F5" s="2"/>
      <c r="G5" s="2"/>
      <c r="H5" s="2"/>
      <c r="I5" s="3"/>
    </row>
    <row r="6" spans="1:16" ht="15" customHeight="1">
      <c r="A6" s="96" t="s">
        <v>2</v>
      </c>
      <c r="B6" s="96"/>
      <c r="C6" s="4"/>
      <c r="D6" s="100"/>
      <c r="E6" s="101"/>
      <c r="F6" s="5"/>
      <c r="G6" s="5"/>
    </row>
    <row r="7" spans="1:16">
      <c r="A7" s="96" t="s">
        <v>3</v>
      </c>
      <c r="B7" s="96"/>
      <c r="C7" s="4"/>
      <c r="D7" s="5"/>
      <c r="E7" s="5"/>
      <c r="F7" s="5"/>
      <c r="G7" s="5"/>
      <c r="H7" s="6"/>
      <c r="I7" s="6"/>
    </row>
    <row r="8" spans="1:16">
      <c r="A8" s="96" t="s">
        <v>4</v>
      </c>
      <c r="B8" s="96"/>
      <c r="C8" s="4"/>
      <c r="D8" s="5"/>
      <c r="E8" s="5"/>
      <c r="F8" s="5"/>
      <c r="G8" s="5"/>
      <c r="H8" s="5"/>
      <c r="I8" s="5"/>
    </row>
    <row r="9" spans="1:16" ht="35.25" customHeight="1">
      <c r="A9" s="7" t="s">
        <v>5</v>
      </c>
      <c r="B9" s="104" t="s">
        <v>6</v>
      </c>
      <c r="C9" s="104"/>
      <c r="D9" s="8"/>
      <c r="E9" s="8"/>
      <c r="F9" s="8"/>
    </row>
    <row r="10" spans="1:16" ht="51" customHeight="1">
      <c r="A10" s="9" t="s">
        <v>40</v>
      </c>
      <c r="B10" s="105">
        <v>6116867</v>
      </c>
      <c r="C10" s="105"/>
      <c r="D10" s="10"/>
      <c r="E10" s="10"/>
      <c r="F10" s="10"/>
    </row>
    <row r="11" spans="1:16" ht="15.75" thickBot="1"/>
    <row r="12" spans="1:16" ht="42.75" customHeight="1" thickBot="1">
      <c r="A12" s="106" t="s">
        <v>48</v>
      </c>
      <c r="B12" s="107"/>
      <c r="C12" s="107"/>
      <c r="D12" s="107"/>
      <c r="E12" s="107"/>
      <c r="F12" s="107"/>
      <c r="G12" s="108"/>
      <c r="H12" s="11"/>
      <c r="I12" s="109" t="s">
        <v>47</v>
      </c>
      <c r="J12" s="110"/>
      <c r="K12" s="110"/>
      <c r="L12" s="111"/>
      <c r="M12" s="11"/>
      <c r="N12" s="11"/>
      <c r="O12" s="11"/>
      <c r="P12" s="11"/>
    </row>
    <row r="13" spans="1:16" ht="15" customHeight="1" thickBot="1">
      <c r="A13" s="102" t="s">
        <v>7</v>
      </c>
      <c r="B13" s="102" t="s">
        <v>8</v>
      </c>
      <c r="C13" s="102" t="s">
        <v>9</v>
      </c>
      <c r="D13" s="12" t="s">
        <v>10</v>
      </c>
      <c r="E13" s="13"/>
      <c r="F13" s="14"/>
      <c r="G13" s="102" t="s">
        <v>11</v>
      </c>
      <c r="H13" s="15"/>
      <c r="I13" s="16"/>
      <c r="J13" s="16"/>
      <c r="K13" s="16"/>
      <c r="L13" s="16"/>
      <c r="M13" s="15"/>
      <c r="N13" s="15"/>
      <c r="O13" s="15"/>
    </row>
    <row r="14" spans="1:16">
      <c r="A14" s="103"/>
      <c r="B14" s="103"/>
      <c r="C14" s="103"/>
      <c r="D14" s="17"/>
      <c r="E14" s="17"/>
      <c r="F14" s="18"/>
      <c r="G14" s="103"/>
      <c r="H14" s="15"/>
      <c r="I14" s="102" t="s">
        <v>7</v>
      </c>
      <c r="J14" s="102" t="s">
        <v>8</v>
      </c>
      <c r="K14" s="102" t="s">
        <v>12</v>
      </c>
      <c r="L14" s="102" t="s">
        <v>49</v>
      </c>
      <c r="M14" s="15"/>
      <c r="N14" s="15"/>
      <c r="O14" s="15"/>
    </row>
    <row r="15" spans="1:16" ht="22.5" customHeight="1">
      <c r="A15" s="103"/>
      <c r="B15" s="103"/>
      <c r="C15" s="103"/>
      <c r="D15" s="19" t="s">
        <v>41</v>
      </c>
      <c r="E15" s="19" t="s">
        <v>42</v>
      </c>
      <c r="F15" s="54" t="s">
        <v>43</v>
      </c>
      <c r="G15" s="103"/>
      <c r="H15" s="15"/>
      <c r="I15" s="103"/>
      <c r="J15" s="103"/>
      <c r="K15" s="103"/>
      <c r="L15" s="103"/>
      <c r="M15" s="15"/>
      <c r="N15" s="15"/>
      <c r="O15" s="15"/>
    </row>
    <row r="16" spans="1:16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112"/>
      <c r="H16" s="15"/>
      <c r="I16" s="103"/>
      <c r="J16" s="103"/>
      <c r="K16" s="103"/>
      <c r="L16" s="103"/>
      <c r="M16" s="15"/>
      <c r="N16" s="15"/>
      <c r="O16" s="15"/>
    </row>
    <row r="17" spans="1:15">
      <c r="A17" s="4"/>
      <c r="B17" s="22" t="s">
        <v>14</v>
      </c>
      <c r="C17" s="23">
        <f>C18+C19+C20+C21+C22+C24+C25</f>
        <v>5412867</v>
      </c>
      <c r="D17" s="23">
        <f>D18+D19+D20+D21+D22+D24+D25</f>
        <v>704000</v>
      </c>
      <c r="E17" s="23">
        <f>E18+E19+E20+E21+E22+E24+E25</f>
        <v>0</v>
      </c>
      <c r="F17" s="23">
        <f>F18+F19+F20+F21+F22+F24+F25</f>
        <v>0</v>
      </c>
      <c r="G17" s="24">
        <f>+C17+D17+E17+F17</f>
        <v>6116867</v>
      </c>
      <c r="H17" s="25"/>
      <c r="I17" s="4"/>
      <c r="J17" s="22" t="s">
        <v>14</v>
      </c>
      <c r="K17" s="24">
        <f>K18+K19+K20++K21+K22+K23+K24+K25</f>
        <v>6116867</v>
      </c>
      <c r="L17" s="24">
        <f>L18+L19+L20++L21+L22+L23+L24+L25</f>
        <v>738997</v>
      </c>
      <c r="M17" s="26"/>
      <c r="N17" s="26"/>
      <c r="O17" s="27"/>
    </row>
    <row r="18" spans="1:15" s="49" customFormat="1" ht="23.25">
      <c r="A18" s="46">
        <v>3</v>
      </c>
      <c r="B18" s="28" t="s">
        <v>33</v>
      </c>
      <c r="C18" s="47">
        <v>1234297</v>
      </c>
      <c r="D18" s="50"/>
      <c r="E18" s="50"/>
      <c r="F18" s="50"/>
      <c r="G18" s="24">
        <f t="shared" ref="G18:G23" si="0">+C18+D18+E18+F18</f>
        <v>1234297</v>
      </c>
      <c r="H18" s="10"/>
      <c r="I18" s="28">
        <v>3</v>
      </c>
      <c r="J18" s="28" t="s">
        <v>33</v>
      </c>
      <c r="K18" s="30">
        <v>1234297</v>
      </c>
      <c r="L18" s="30">
        <v>177856</v>
      </c>
      <c r="M18" s="31"/>
      <c r="N18" s="31"/>
      <c r="O18" s="32"/>
    </row>
    <row r="19" spans="1:15" ht="23.25">
      <c r="A19" s="4">
        <v>5</v>
      </c>
      <c r="B19" s="28" t="s">
        <v>15</v>
      </c>
      <c r="C19" s="50">
        <v>0</v>
      </c>
      <c r="D19" s="50">
        <v>75803</v>
      </c>
      <c r="E19" s="50"/>
      <c r="F19" s="51"/>
      <c r="G19" s="24">
        <f t="shared" si="0"/>
        <v>75803</v>
      </c>
      <c r="H19" s="10"/>
      <c r="I19" s="28">
        <v>5</v>
      </c>
      <c r="J19" s="28" t="s">
        <v>15</v>
      </c>
      <c r="K19" s="30">
        <v>75803</v>
      </c>
      <c r="L19" s="30">
        <v>226792</v>
      </c>
      <c r="M19" s="31"/>
      <c r="N19" s="31"/>
      <c r="O19" s="32"/>
    </row>
    <row r="20" spans="1:15" ht="23.25">
      <c r="A20" s="46">
        <v>6</v>
      </c>
      <c r="B20" s="28" t="s">
        <v>34</v>
      </c>
      <c r="C20" s="50">
        <v>14000</v>
      </c>
      <c r="D20" s="50"/>
      <c r="E20" s="50"/>
      <c r="F20" s="51"/>
      <c r="G20" s="24">
        <f t="shared" si="0"/>
        <v>14000</v>
      </c>
      <c r="H20" s="10"/>
      <c r="I20" s="28">
        <v>6</v>
      </c>
      <c r="J20" s="28" t="s">
        <v>34</v>
      </c>
      <c r="K20" s="30">
        <v>14000</v>
      </c>
      <c r="L20" s="30">
        <v>1398</v>
      </c>
      <c r="M20" s="31"/>
      <c r="N20" s="31"/>
      <c r="O20" s="32"/>
    </row>
    <row r="21" spans="1:15" ht="23.25">
      <c r="A21" s="33">
        <v>8</v>
      </c>
      <c r="B21" s="28" t="s">
        <v>16</v>
      </c>
      <c r="C21" s="50">
        <v>4104500</v>
      </c>
      <c r="D21" s="51"/>
      <c r="E21" s="52"/>
      <c r="F21" s="53"/>
      <c r="G21" s="24">
        <f t="shared" si="0"/>
        <v>4104500</v>
      </c>
      <c r="H21" s="32"/>
      <c r="I21" s="28">
        <v>8</v>
      </c>
      <c r="J21" s="28" t="s">
        <v>16</v>
      </c>
      <c r="K21" s="30">
        <v>4104500</v>
      </c>
      <c r="L21" s="30">
        <v>257970</v>
      </c>
      <c r="M21" s="31"/>
      <c r="N21" s="31"/>
      <c r="O21" s="32"/>
    </row>
    <row r="22" spans="1:15" ht="23.25">
      <c r="A22" s="33">
        <v>10</v>
      </c>
      <c r="B22" s="28" t="s">
        <v>35</v>
      </c>
      <c r="C22" s="50">
        <v>10</v>
      </c>
      <c r="D22" s="51"/>
      <c r="E22" s="52"/>
      <c r="F22" s="53"/>
      <c r="G22" s="24">
        <f t="shared" si="0"/>
        <v>10</v>
      </c>
      <c r="H22" s="32"/>
      <c r="I22" s="28">
        <v>10</v>
      </c>
      <c r="J22" s="28" t="s">
        <v>35</v>
      </c>
      <c r="K22" s="30">
        <v>10</v>
      </c>
      <c r="L22" s="30">
        <v>137</v>
      </c>
      <c r="M22" s="31"/>
      <c r="N22" s="31"/>
      <c r="O22" s="32"/>
    </row>
    <row r="23" spans="1:15" ht="23.25">
      <c r="A23" s="9">
        <v>12</v>
      </c>
      <c r="B23" s="28" t="s">
        <v>39</v>
      </c>
      <c r="C23" s="50">
        <v>0</v>
      </c>
      <c r="D23" s="51"/>
      <c r="E23" s="52"/>
      <c r="F23" s="53"/>
      <c r="G23" s="24">
        <f t="shared" si="0"/>
        <v>0</v>
      </c>
      <c r="H23" s="32"/>
      <c r="I23" s="28">
        <v>12</v>
      </c>
      <c r="J23" s="28" t="s">
        <v>39</v>
      </c>
      <c r="K23" s="30">
        <v>0</v>
      </c>
      <c r="L23" s="30">
        <v>15543</v>
      </c>
      <c r="M23" s="31"/>
      <c r="N23" s="31"/>
      <c r="O23" s="32"/>
    </row>
    <row r="24" spans="1:15" ht="34.5">
      <c r="A24" s="33">
        <v>13</v>
      </c>
      <c r="B24" s="28" t="s">
        <v>36</v>
      </c>
      <c r="C24" s="50">
        <v>60</v>
      </c>
      <c r="D24" s="51">
        <v>59405</v>
      </c>
      <c r="E24" s="52"/>
      <c r="F24" s="53"/>
      <c r="G24" s="24">
        <f t="shared" ref="G24:G43" si="1">+C24+D24+E24+F24</f>
        <v>59465</v>
      </c>
      <c r="H24" s="32"/>
      <c r="I24" s="28">
        <v>13</v>
      </c>
      <c r="J24" s="28" t="s">
        <v>36</v>
      </c>
      <c r="K24" s="30">
        <v>59465</v>
      </c>
      <c r="L24" s="30">
        <v>59301</v>
      </c>
      <c r="M24" s="31"/>
      <c r="N24" s="31"/>
      <c r="O24" s="32"/>
    </row>
    <row r="25" spans="1:15" ht="23.25">
      <c r="A25" s="4">
        <v>15</v>
      </c>
      <c r="B25" s="35" t="s">
        <v>17</v>
      </c>
      <c r="C25" s="50">
        <v>60000</v>
      </c>
      <c r="D25" s="51">
        <v>568792</v>
      </c>
      <c r="E25" s="51"/>
      <c r="F25" s="53"/>
      <c r="G25" s="24">
        <f t="shared" si="1"/>
        <v>628792</v>
      </c>
      <c r="H25" s="36"/>
      <c r="I25" s="28">
        <v>15</v>
      </c>
      <c r="J25" s="35" t="s">
        <v>17</v>
      </c>
      <c r="K25" s="30">
        <v>628792</v>
      </c>
      <c r="L25" s="50">
        <v>0</v>
      </c>
      <c r="M25" s="31"/>
      <c r="N25" s="31"/>
      <c r="O25" s="10"/>
    </row>
    <row r="26" spans="1:15">
      <c r="A26" s="4"/>
      <c r="B26" s="22" t="s">
        <v>18</v>
      </c>
      <c r="C26" s="23">
        <f>C27+C28+C29+C30+C32+C33+C40+C42+C43+C41</f>
        <v>5412857</v>
      </c>
      <c r="D26" s="23">
        <f>D27+D28+D29+D30+D32+D33+D40+D42+D43+D41</f>
        <v>703999</v>
      </c>
      <c r="E26" s="23">
        <f t="shared" ref="E26:F26" si="2">E27+E28+E29+E30+E32+E33+E40+E42+E43+E41</f>
        <v>0</v>
      </c>
      <c r="F26" s="23">
        <f t="shared" si="2"/>
        <v>0</v>
      </c>
      <c r="G26" s="24">
        <f>+C26+D26+E26+F26</f>
        <v>6116856</v>
      </c>
      <c r="H26" s="27"/>
      <c r="I26" s="4"/>
      <c r="J26" s="22" t="s">
        <v>18</v>
      </c>
      <c r="K26" s="24"/>
      <c r="L26" s="24"/>
      <c r="M26" s="26"/>
      <c r="N26" s="26"/>
      <c r="O26" s="27"/>
    </row>
    <row r="27" spans="1:15" ht="23.25">
      <c r="A27" s="28">
        <v>21</v>
      </c>
      <c r="B27" s="28" t="s">
        <v>19</v>
      </c>
      <c r="C27" s="29">
        <v>1891450</v>
      </c>
      <c r="D27" s="29"/>
      <c r="E27" s="29"/>
      <c r="F27" s="4"/>
      <c r="G27" s="30">
        <f>+C27+D27+E27+F27</f>
        <v>1891450</v>
      </c>
      <c r="H27" s="32"/>
      <c r="I27" s="28">
        <v>21</v>
      </c>
      <c r="J27" s="28" t="s">
        <v>19</v>
      </c>
      <c r="K27" s="30">
        <v>1891450</v>
      </c>
      <c r="L27" s="30">
        <v>129896</v>
      </c>
      <c r="M27" s="31"/>
      <c r="N27" s="31"/>
      <c r="O27" s="32"/>
    </row>
    <row r="28" spans="1:15" ht="34.5">
      <c r="A28" s="28">
        <v>22</v>
      </c>
      <c r="B28" s="28" t="s">
        <v>20</v>
      </c>
      <c r="C28" s="29">
        <v>1786100</v>
      </c>
      <c r="D28" s="29">
        <v>196780</v>
      </c>
      <c r="E28" s="48"/>
      <c r="F28" s="34"/>
      <c r="G28" s="30">
        <f t="shared" si="1"/>
        <v>1982880</v>
      </c>
      <c r="H28" s="32"/>
      <c r="I28" s="28">
        <v>22</v>
      </c>
      <c r="J28" s="28" t="s">
        <v>20</v>
      </c>
      <c r="K28" s="30">
        <v>1982880</v>
      </c>
      <c r="L28" s="30">
        <v>128390</v>
      </c>
      <c r="M28" s="31"/>
      <c r="N28" s="31"/>
      <c r="O28" s="32"/>
    </row>
    <row r="29" spans="1:15" ht="34.5">
      <c r="A29" s="28">
        <v>23</v>
      </c>
      <c r="B29" s="28" t="s">
        <v>28</v>
      </c>
      <c r="C29" s="45">
        <v>59583</v>
      </c>
      <c r="D29" s="45">
        <v>0</v>
      </c>
      <c r="E29" s="30"/>
      <c r="F29" s="34"/>
      <c r="G29" s="30">
        <f t="shared" si="1"/>
        <v>59583</v>
      </c>
      <c r="H29" s="32"/>
      <c r="I29" s="28">
        <v>23</v>
      </c>
      <c r="J29" s="28" t="s">
        <v>28</v>
      </c>
      <c r="K29" s="30">
        <v>59583</v>
      </c>
      <c r="L29" s="30">
        <v>0</v>
      </c>
      <c r="M29" s="31"/>
      <c r="N29" s="31"/>
      <c r="O29" s="32"/>
    </row>
    <row r="30" spans="1:15" ht="23.25">
      <c r="A30" s="28">
        <v>24</v>
      </c>
      <c r="B30" s="28" t="s">
        <v>15</v>
      </c>
      <c r="C30" s="45">
        <v>1318674</v>
      </c>
      <c r="D30" s="45">
        <v>0</v>
      </c>
      <c r="E30" s="30"/>
      <c r="F30" s="34"/>
      <c r="G30" s="30">
        <f t="shared" si="1"/>
        <v>1318674</v>
      </c>
      <c r="H30" s="32"/>
      <c r="I30" s="28">
        <v>24</v>
      </c>
      <c r="J30" s="28" t="s">
        <v>15</v>
      </c>
      <c r="K30" s="30">
        <v>1318674</v>
      </c>
      <c r="L30" s="30">
        <v>63687</v>
      </c>
      <c r="M30" s="31"/>
      <c r="N30" s="31"/>
      <c r="O30" s="32"/>
    </row>
    <row r="31" spans="1:15">
      <c r="A31" s="28">
        <v>25</v>
      </c>
      <c r="B31" s="28" t="s">
        <v>46</v>
      </c>
      <c r="C31" s="65">
        <v>10</v>
      </c>
      <c r="D31" s="65"/>
      <c r="E31" s="30"/>
      <c r="F31" s="34"/>
      <c r="G31" s="30"/>
      <c r="H31" s="32"/>
      <c r="I31" s="28">
        <v>25</v>
      </c>
      <c r="J31" s="28" t="s">
        <v>46</v>
      </c>
      <c r="K31" s="30">
        <v>10</v>
      </c>
      <c r="L31" s="30">
        <v>0</v>
      </c>
      <c r="M31" s="31"/>
      <c r="N31" s="31"/>
      <c r="O31" s="32"/>
    </row>
    <row r="32" spans="1:15" ht="23.25">
      <c r="A32" s="28">
        <v>26</v>
      </c>
      <c r="B32" s="28" t="s">
        <v>29</v>
      </c>
      <c r="C32" s="45">
        <v>0</v>
      </c>
      <c r="D32" s="45">
        <v>0</v>
      </c>
      <c r="E32" s="30"/>
      <c r="F32" s="34"/>
      <c r="G32" s="30">
        <f t="shared" si="1"/>
        <v>0</v>
      </c>
      <c r="H32" s="32"/>
      <c r="I32" s="28">
        <v>26</v>
      </c>
      <c r="J32" s="28" t="s">
        <v>29</v>
      </c>
      <c r="K32" s="30">
        <v>0</v>
      </c>
      <c r="L32" s="30">
        <v>42112</v>
      </c>
      <c r="M32" s="31"/>
      <c r="N32" s="31"/>
      <c r="O32" s="32"/>
    </row>
    <row r="33" spans="1:15" ht="34.5">
      <c r="A33" s="28">
        <v>29</v>
      </c>
      <c r="B33" s="28" t="s">
        <v>21</v>
      </c>
      <c r="C33" s="23">
        <f>SUM(C34:C39)</f>
        <v>34000</v>
      </c>
      <c r="D33" s="23">
        <f>SUM(D34:D39)</f>
        <v>90000</v>
      </c>
      <c r="E33" s="34">
        <v>0</v>
      </c>
      <c r="F33" s="4">
        <v>0</v>
      </c>
      <c r="G33" s="24">
        <f t="shared" si="1"/>
        <v>124000</v>
      </c>
      <c r="H33" s="32"/>
      <c r="I33" s="28">
        <v>29</v>
      </c>
      <c r="J33" s="28" t="s">
        <v>21</v>
      </c>
      <c r="K33" s="30">
        <f>SUM(K34:K39)</f>
        <v>124000</v>
      </c>
      <c r="L33" s="30">
        <f>SUM(L34:L39)</f>
        <v>120</v>
      </c>
      <c r="M33" s="31"/>
      <c r="N33" s="31"/>
      <c r="O33" s="32"/>
    </row>
    <row r="34" spans="1:15">
      <c r="A34" s="9">
        <v>1</v>
      </c>
      <c r="B34" s="28" t="s">
        <v>30</v>
      </c>
      <c r="C34" s="42">
        <v>1000</v>
      </c>
      <c r="D34" s="37"/>
      <c r="E34" s="34"/>
      <c r="F34" s="46"/>
      <c r="G34" s="43">
        <f t="shared" si="1"/>
        <v>1000</v>
      </c>
      <c r="H34" s="32"/>
      <c r="I34" s="9">
        <v>1</v>
      </c>
      <c r="J34" s="28" t="s">
        <v>30</v>
      </c>
      <c r="K34" s="30">
        <v>1000</v>
      </c>
      <c r="L34" s="30">
        <v>0</v>
      </c>
      <c r="M34" s="31"/>
      <c r="N34" s="31"/>
      <c r="O34" s="32"/>
    </row>
    <row r="35" spans="1:15">
      <c r="A35" s="9">
        <v>3</v>
      </c>
      <c r="B35" s="38" t="s">
        <v>22</v>
      </c>
      <c r="C35" s="39">
        <v>10000</v>
      </c>
      <c r="D35" s="39">
        <v>87000</v>
      </c>
      <c r="E35" s="39"/>
      <c r="F35" s="40"/>
      <c r="G35" s="40">
        <v>0</v>
      </c>
      <c r="H35" s="41"/>
      <c r="I35" s="9">
        <v>3</v>
      </c>
      <c r="J35" s="28" t="s">
        <v>22</v>
      </c>
      <c r="K35" s="4">
        <v>97000</v>
      </c>
      <c r="L35" s="33">
        <v>0</v>
      </c>
      <c r="M35" s="5"/>
      <c r="N35" s="5"/>
      <c r="O35" s="36"/>
    </row>
    <row r="36" spans="1:15">
      <c r="A36" s="9">
        <v>4</v>
      </c>
      <c r="B36" s="38" t="s">
        <v>23</v>
      </c>
      <c r="C36" s="42">
        <v>3900</v>
      </c>
      <c r="D36" s="42">
        <v>3000</v>
      </c>
      <c r="E36" s="42"/>
      <c r="F36" s="40"/>
      <c r="G36" s="43">
        <f t="shared" si="1"/>
        <v>6900</v>
      </c>
      <c r="H36" s="41"/>
      <c r="I36" s="9">
        <v>4</v>
      </c>
      <c r="J36" s="28" t="s">
        <v>23</v>
      </c>
      <c r="K36" s="30">
        <v>6900</v>
      </c>
      <c r="L36" s="30">
        <v>120</v>
      </c>
      <c r="M36" s="31"/>
      <c r="N36" s="31"/>
      <c r="O36" s="32"/>
    </row>
    <row r="37" spans="1:15" ht="23.25">
      <c r="A37" s="9">
        <v>5</v>
      </c>
      <c r="B37" s="38" t="s">
        <v>24</v>
      </c>
      <c r="C37" s="42">
        <v>0</v>
      </c>
      <c r="D37" s="42"/>
      <c r="E37" s="42"/>
      <c r="F37" s="40"/>
      <c r="G37" s="43">
        <f t="shared" si="1"/>
        <v>0</v>
      </c>
      <c r="H37" s="41"/>
      <c r="I37" s="9">
        <v>5</v>
      </c>
      <c r="J37" s="28" t="s">
        <v>24</v>
      </c>
      <c r="K37" s="30">
        <v>0</v>
      </c>
      <c r="L37" s="30">
        <v>0</v>
      </c>
      <c r="M37" s="31"/>
      <c r="N37" s="31"/>
      <c r="O37" s="32"/>
    </row>
    <row r="38" spans="1:15" ht="23.25">
      <c r="A38" s="9">
        <v>6</v>
      </c>
      <c r="B38" s="38" t="s">
        <v>25</v>
      </c>
      <c r="C38" s="42">
        <v>5100</v>
      </c>
      <c r="D38" s="42"/>
      <c r="E38" s="42"/>
      <c r="F38" s="40"/>
      <c r="G38" s="43">
        <f t="shared" si="1"/>
        <v>5100</v>
      </c>
      <c r="H38" s="32"/>
      <c r="I38" s="9">
        <v>6</v>
      </c>
      <c r="J38" s="28" t="s">
        <v>25</v>
      </c>
      <c r="K38" s="30">
        <v>5100</v>
      </c>
      <c r="L38" s="30">
        <v>0</v>
      </c>
      <c r="M38" s="31"/>
      <c r="N38" s="31"/>
      <c r="O38" s="32"/>
    </row>
    <row r="39" spans="1:15" ht="23.25">
      <c r="A39" s="9">
        <v>7</v>
      </c>
      <c r="B39" s="38" t="s">
        <v>26</v>
      </c>
      <c r="C39" s="42">
        <v>14000</v>
      </c>
      <c r="D39" s="42"/>
      <c r="E39" s="42"/>
      <c r="F39" s="40"/>
      <c r="G39" s="43">
        <f t="shared" si="1"/>
        <v>14000</v>
      </c>
      <c r="H39" s="41"/>
      <c r="I39" s="9">
        <v>7</v>
      </c>
      <c r="J39" s="28" t="s">
        <v>26</v>
      </c>
      <c r="K39" s="30">
        <v>14000</v>
      </c>
      <c r="L39" s="30">
        <v>0</v>
      </c>
      <c r="M39" s="31"/>
      <c r="N39" s="31"/>
      <c r="O39" s="32"/>
    </row>
    <row r="40" spans="1:15" ht="19.5">
      <c r="A40" s="28">
        <v>31</v>
      </c>
      <c r="B40" s="38" t="s">
        <v>31</v>
      </c>
      <c r="C40" s="47">
        <v>259550</v>
      </c>
      <c r="D40" s="42">
        <v>106713</v>
      </c>
      <c r="E40" s="42"/>
      <c r="F40" s="40"/>
      <c r="G40" s="30">
        <f t="shared" si="1"/>
        <v>366263</v>
      </c>
      <c r="H40" s="41"/>
      <c r="I40" s="28">
        <v>31</v>
      </c>
      <c r="J40" s="38" t="s">
        <v>31</v>
      </c>
      <c r="K40" s="30">
        <v>366263</v>
      </c>
      <c r="L40" s="30">
        <v>40811</v>
      </c>
      <c r="M40" s="31"/>
      <c r="N40" s="31"/>
      <c r="O40" s="32"/>
    </row>
    <row r="41" spans="1:15" ht="19.5">
      <c r="A41" s="28">
        <v>33</v>
      </c>
      <c r="B41" s="38" t="s">
        <v>37</v>
      </c>
      <c r="C41" s="47">
        <v>18500</v>
      </c>
      <c r="D41" s="42">
        <v>0</v>
      </c>
      <c r="E41" s="42"/>
      <c r="F41" s="40"/>
      <c r="G41" s="30">
        <f t="shared" si="1"/>
        <v>18500</v>
      </c>
      <c r="H41" s="41"/>
      <c r="I41" s="28">
        <v>33</v>
      </c>
      <c r="J41" s="38" t="s">
        <v>37</v>
      </c>
      <c r="K41" s="30">
        <v>18500</v>
      </c>
      <c r="L41" s="30">
        <v>0</v>
      </c>
      <c r="M41" s="31"/>
      <c r="N41" s="31"/>
      <c r="O41" s="32"/>
    </row>
    <row r="42" spans="1:15" ht="19.5">
      <c r="A42" s="28">
        <v>34</v>
      </c>
      <c r="B42" s="38" t="s">
        <v>32</v>
      </c>
      <c r="C42" s="47">
        <v>35000</v>
      </c>
      <c r="D42" s="47">
        <v>310506</v>
      </c>
      <c r="E42" s="42"/>
      <c r="F42" s="40"/>
      <c r="G42" s="30">
        <f t="shared" si="1"/>
        <v>345506</v>
      </c>
      <c r="H42" s="41"/>
      <c r="I42" s="28">
        <v>34</v>
      </c>
      <c r="J42" s="38" t="s">
        <v>32</v>
      </c>
      <c r="K42" s="30">
        <v>345506</v>
      </c>
      <c r="L42" s="30">
        <v>310506</v>
      </c>
      <c r="M42" s="31"/>
      <c r="N42" s="31"/>
      <c r="O42" s="32"/>
    </row>
    <row r="43" spans="1:15" ht="23.25">
      <c r="A43" s="28">
        <v>35</v>
      </c>
      <c r="B43" s="22" t="s">
        <v>27</v>
      </c>
      <c r="C43" s="9">
        <v>10000</v>
      </c>
      <c r="D43" s="4">
        <v>0</v>
      </c>
      <c r="E43" s="4"/>
      <c r="F43" s="30"/>
      <c r="G43" s="30">
        <f t="shared" si="1"/>
        <v>10000</v>
      </c>
      <c r="H43" s="5"/>
      <c r="I43" s="4">
        <v>34</v>
      </c>
      <c r="J43" s="22" t="s">
        <v>27</v>
      </c>
      <c r="K43" s="30">
        <f t="shared" ref="K43" si="3">G43</f>
        <v>10000</v>
      </c>
      <c r="L43" s="37">
        <v>0</v>
      </c>
      <c r="M43" s="31"/>
      <c r="N43" s="31"/>
      <c r="O43" s="32"/>
    </row>
    <row r="45" spans="1:15">
      <c r="I45" s="11"/>
    </row>
    <row r="46" spans="1:15" ht="15" customHeight="1">
      <c r="I46" s="11"/>
    </row>
    <row r="47" spans="1:15" ht="15" customHeight="1">
      <c r="D47" s="11"/>
      <c r="E47" s="44"/>
      <c r="F47" s="44"/>
      <c r="G47" s="44"/>
      <c r="H47" s="11"/>
      <c r="I47" s="11"/>
    </row>
    <row r="48" spans="1:15">
      <c r="D48" s="11"/>
      <c r="E48" s="44"/>
      <c r="F48" s="44"/>
      <c r="G48" s="44"/>
      <c r="H48" s="11"/>
    </row>
    <row r="49" spans="4:8" ht="15" customHeight="1">
      <c r="D49" s="11"/>
      <c r="E49" s="44"/>
      <c r="F49" s="44"/>
      <c r="G49" s="44"/>
      <c r="H49" s="11"/>
    </row>
  </sheetData>
  <mergeCells count="18">
    <mergeCell ref="I14:I16"/>
    <mergeCell ref="J14:J16"/>
    <mergeCell ref="K14:K16"/>
    <mergeCell ref="L14:L16"/>
    <mergeCell ref="B9:C9"/>
    <mergeCell ref="B10:C10"/>
    <mergeCell ref="A12:G12"/>
    <mergeCell ref="I12:L12"/>
    <mergeCell ref="A13:A16"/>
    <mergeCell ref="B13:B16"/>
    <mergeCell ref="C13:C16"/>
    <mergeCell ref="G13:G16"/>
    <mergeCell ref="A8:B8"/>
    <mergeCell ref="A2:L3"/>
    <mergeCell ref="A5:E5"/>
    <mergeCell ref="A6:B6"/>
    <mergeCell ref="D6:E6"/>
    <mergeCell ref="A7:B7"/>
  </mergeCells>
  <pageMargins left="0.39" right="0.2" top="0.74803149606299213" bottom="0.74803149606299213" header="0.31496062992125984" footer="0.31496062992125984"/>
  <pageSetup paperSize="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49"/>
  <sheetViews>
    <sheetView topLeftCell="A10" workbookViewId="0">
      <selection activeCell="C61" sqref="C61"/>
    </sheetView>
  </sheetViews>
  <sheetFormatPr baseColWidth="10" defaultRowHeight="15"/>
  <cols>
    <col min="1" max="1" width="8.28515625" customWidth="1"/>
    <col min="2" max="6" width="13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1"/>
      <c r="Q2" s="1"/>
      <c r="R2" s="1"/>
      <c r="S2" s="1"/>
    </row>
    <row r="3" spans="1:19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1"/>
      <c r="Q3" s="1"/>
      <c r="R3" s="1"/>
      <c r="S3" s="1"/>
    </row>
    <row r="4" spans="1:19" ht="15.75" thickBot="1"/>
    <row r="5" spans="1:19" ht="15" customHeight="1">
      <c r="A5" s="98" t="s">
        <v>1</v>
      </c>
      <c r="B5" s="99"/>
      <c r="C5" s="99"/>
      <c r="D5" s="99"/>
      <c r="E5" s="99"/>
      <c r="F5" s="99"/>
      <c r="G5" s="99"/>
      <c r="H5" s="99"/>
      <c r="I5" s="2"/>
      <c r="J5" s="2"/>
      <c r="K5" s="2"/>
      <c r="L5" s="3"/>
    </row>
    <row r="6" spans="1:19" ht="15" customHeight="1">
      <c r="A6" s="96" t="s">
        <v>2</v>
      </c>
      <c r="B6" s="96"/>
      <c r="C6" s="55"/>
      <c r="D6" s="60"/>
      <c r="E6" s="60"/>
      <c r="F6" s="60"/>
      <c r="G6" s="100"/>
      <c r="H6" s="101"/>
      <c r="I6" s="5"/>
      <c r="J6" s="5"/>
    </row>
    <row r="7" spans="1:19">
      <c r="A7" s="96" t="s">
        <v>3</v>
      </c>
      <c r="B7" s="96"/>
      <c r="C7" s="55"/>
      <c r="D7" s="5"/>
      <c r="E7" s="5"/>
      <c r="F7" s="5"/>
      <c r="G7" s="5"/>
      <c r="H7" s="5"/>
      <c r="I7" s="5"/>
      <c r="J7" s="5"/>
      <c r="K7" s="6"/>
      <c r="L7" s="6"/>
    </row>
    <row r="8" spans="1:19">
      <c r="A8" s="96" t="s">
        <v>4</v>
      </c>
      <c r="B8" s="96"/>
      <c r="C8" s="55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57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6181030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50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2" t="s">
        <v>10</v>
      </c>
      <c r="H13" s="13"/>
      <c r="I13" s="14"/>
      <c r="J13" s="102" t="s">
        <v>11</v>
      </c>
      <c r="K13" s="15"/>
      <c r="L13" s="59"/>
      <c r="M13" s="59"/>
      <c r="N13" s="59"/>
      <c r="O13" s="59"/>
      <c r="P13" s="15"/>
      <c r="Q13" s="15"/>
      <c r="R13" s="15"/>
    </row>
    <row r="14" spans="1:19">
      <c r="A14" s="103"/>
      <c r="B14" s="103"/>
      <c r="C14" s="103"/>
      <c r="D14" s="56"/>
      <c r="E14" s="56"/>
      <c r="F14" s="56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55"/>
      <c r="B17" s="22" t="s">
        <v>14</v>
      </c>
      <c r="C17" s="23">
        <f>C18+C19+C20+C21+C22+C24+C25</f>
        <v>5422857</v>
      </c>
      <c r="D17" s="23">
        <f>D18+D19+D20+D21+D22+D24+D25</f>
        <v>704000</v>
      </c>
      <c r="E17" s="23">
        <f>E18+E19+E20+E21+E22+E24+E25</f>
        <v>54173</v>
      </c>
      <c r="F17" s="23">
        <f>F18+F19+F20+F21+F22+F24+F25</f>
        <v>0</v>
      </c>
      <c r="G17" s="23">
        <f>G18+G19+G20+G21+G22+G24+G25</f>
        <v>0</v>
      </c>
      <c r="H17" s="23"/>
      <c r="I17" s="23"/>
      <c r="J17" s="24">
        <f>SUM(J18:J25)</f>
        <v>6181030</v>
      </c>
      <c r="K17" s="25"/>
      <c r="L17" s="55"/>
      <c r="M17" s="22" t="s">
        <v>14</v>
      </c>
      <c r="N17" s="24">
        <f>N18+N19+N20++N21+N22+N23+N24+N25</f>
        <v>6181030</v>
      </c>
      <c r="O17" s="24">
        <f>O18+O19+O20++O21+O22+O23+O24+O25</f>
        <v>1231543</v>
      </c>
      <c r="P17" s="26"/>
      <c r="Q17" s="26"/>
      <c r="R17" s="27"/>
    </row>
    <row r="18" spans="1:18" s="49" customFormat="1" ht="23.25">
      <c r="A18" s="55">
        <v>3</v>
      </c>
      <c r="B18" s="28" t="s">
        <v>33</v>
      </c>
      <c r="C18" s="58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280059</v>
      </c>
      <c r="P18" s="31"/>
      <c r="Q18" s="31"/>
      <c r="R18" s="32"/>
    </row>
    <row r="19" spans="1:18" ht="23.25">
      <c r="A19" s="55">
        <v>5</v>
      </c>
      <c r="B19" s="28" t="s">
        <v>15</v>
      </c>
      <c r="C19" s="50">
        <v>0</v>
      </c>
      <c r="D19" s="50">
        <v>75803</v>
      </c>
      <c r="E19" s="50">
        <v>53682</v>
      </c>
      <c r="F19" s="51"/>
      <c r="G19" s="50"/>
      <c r="H19" s="50"/>
      <c r="I19" s="51"/>
      <c r="J19" s="24">
        <f>SUM(C19:I19)</f>
        <v>129485</v>
      </c>
      <c r="K19" s="10"/>
      <c r="L19" s="28">
        <v>5</v>
      </c>
      <c r="M19" s="28" t="s">
        <v>15</v>
      </c>
      <c r="N19" s="30">
        <v>129485</v>
      </c>
      <c r="O19" s="30">
        <v>285105</v>
      </c>
      <c r="P19" s="31"/>
      <c r="Q19" s="31"/>
      <c r="R19" s="32"/>
    </row>
    <row r="20" spans="1:18" ht="23.25">
      <c r="A20" s="55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2096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491</v>
      </c>
      <c r="F21" s="53"/>
      <c r="G21" s="51"/>
      <c r="H21" s="52"/>
      <c r="I21" s="53"/>
      <c r="J21" s="24">
        <f t="shared" si="1"/>
        <v>4104991</v>
      </c>
      <c r="K21" s="32"/>
      <c r="L21" s="28">
        <v>8</v>
      </c>
      <c r="M21" s="28" t="s">
        <v>16</v>
      </c>
      <c r="N21" s="30">
        <v>4104991</v>
      </c>
      <c r="O21" s="30">
        <v>536647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274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17474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59405</v>
      </c>
      <c r="E24" s="52"/>
      <c r="F24" s="53"/>
      <c r="G24" s="51"/>
      <c r="H24" s="52"/>
      <c r="I24" s="53"/>
      <c r="J24" s="24">
        <f t="shared" si="1"/>
        <v>59465</v>
      </c>
      <c r="K24" s="32"/>
      <c r="L24" s="28">
        <v>13</v>
      </c>
      <c r="M24" s="28" t="s">
        <v>36</v>
      </c>
      <c r="N24" s="30">
        <v>59465</v>
      </c>
      <c r="O24" s="30">
        <v>109888</v>
      </c>
      <c r="P24" s="31"/>
      <c r="Q24" s="31"/>
      <c r="R24" s="32"/>
    </row>
    <row r="25" spans="1:18" ht="23.25">
      <c r="A25" s="55">
        <v>15</v>
      </c>
      <c r="B25" s="35" t="s">
        <v>17</v>
      </c>
      <c r="C25" s="50">
        <v>60000</v>
      </c>
      <c r="D25" s="51">
        <v>568792</v>
      </c>
      <c r="E25" s="51"/>
      <c r="F25" s="53"/>
      <c r="G25" s="51"/>
      <c r="H25" s="51"/>
      <c r="I25" s="53"/>
      <c r="J25" s="24">
        <f t="shared" si="1"/>
        <v>628792</v>
      </c>
      <c r="K25" s="36"/>
      <c r="L25" s="28">
        <v>15</v>
      </c>
      <c r="M25" s="35" t="s">
        <v>17</v>
      </c>
      <c r="N25" s="30">
        <v>628792</v>
      </c>
      <c r="O25" s="50">
        <v>0</v>
      </c>
      <c r="P25" s="31"/>
      <c r="Q25" s="31"/>
      <c r="R25" s="10"/>
    </row>
    <row r="26" spans="1:18">
      <c r="A26" s="55"/>
      <c r="B26" s="22" t="s">
        <v>18</v>
      </c>
      <c r="C26" s="23">
        <f>C27+C28+C29+C30+C32+C33+C40+C42+C43+C41</f>
        <v>5412857</v>
      </c>
      <c r="D26" s="23">
        <f>D27+D28+D29+D30+D32+D33+D40+D42+D43+D41</f>
        <v>703739</v>
      </c>
      <c r="E26" s="23">
        <f t="shared" ref="E26:F26" si="2">E27+E28+E29+E30+E32+E33+E40+E42+E43+E41</f>
        <v>54433</v>
      </c>
      <c r="F26" s="23">
        <f t="shared" si="2"/>
        <v>0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6171039</v>
      </c>
      <c r="K26" s="27"/>
      <c r="L26" s="55"/>
      <c r="M26" s="22" t="s">
        <v>18</v>
      </c>
      <c r="N26" s="24">
        <f>N27+N28+N29+N30+N31+N32+N33+N40+N41+N42+N43</f>
        <v>6171039</v>
      </c>
      <c r="O26" s="24">
        <f>O27+O28+O29+O30+O32+O33+O40+O41+O42+O43</f>
        <v>1132288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58">
        <v>1891450</v>
      </c>
      <c r="D27" s="64"/>
      <c r="E27" s="58"/>
      <c r="F27" s="55"/>
      <c r="G27" s="58"/>
      <c r="H27" s="58"/>
      <c r="I27" s="55"/>
      <c r="J27" s="30">
        <f>SUM(C27:I27)</f>
        <v>1891450</v>
      </c>
      <c r="K27" s="32"/>
      <c r="L27" s="28">
        <v>21</v>
      </c>
      <c r="M27" s="28" t="s">
        <v>19</v>
      </c>
      <c r="N27" s="30">
        <v>1891450</v>
      </c>
      <c r="O27" s="30">
        <v>330873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58">
        <v>1786100</v>
      </c>
      <c r="D28" s="64">
        <v>196520</v>
      </c>
      <c r="E28" s="48">
        <v>53682</v>
      </c>
      <c r="F28" s="34"/>
      <c r="G28" s="58"/>
      <c r="H28" s="48"/>
      <c r="I28" s="34"/>
      <c r="J28" s="30">
        <f>SUM(C28:I28)</f>
        <v>2036302</v>
      </c>
      <c r="K28" s="32"/>
      <c r="L28" s="28">
        <v>22</v>
      </c>
      <c r="M28" s="28" t="s">
        <v>20</v>
      </c>
      <c r="N28" s="30">
        <v>2036302</v>
      </c>
      <c r="O28" s="30">
        <v>291518</v>
      </c>
      <c r="P28" s="31"/>
      <c r="Q28" s="31"/>
      <c r="R28" s="32"/>
    </row>
    <row r="29" spans="1:18" ht="34.5">
      <c r="A29" s="28">
        <v>23</v>
      </c>
      <c r="B29" s="28" t="s">
        <v>28</v>
      </c>
      <c r="C29" s="58">
        <v>59583</v>
      </c>
      <c r="D29" s="64">
        <v>0</v>
      </c>
      <c r="E29" s="30"/>
      <c r="F29" s="34"/>
      <c r="G29" s="58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58">
        <v>1318674</v>
      </c>
      <c r="D30" s="64">
        <v>0</v>
      </c>
      <c r="E30" s="30">
        <v>420</v>
      </c>
      <c r="F30" s="34"/>
      <c r="G30" s="58"/>
      <c r="H30" s="30"/>
      <c r="I30" s="34"/>
      <c r="J30" s="30">
        <f t="shared" ref="J30:J36" si="4">SUM(C30:I30)</f>
        <v>1319094</v>
      </c>
      <c r="K30" s="32"/>
      <c r="L30" s="28">
        <v>24</v>
      </c>
      <c r="M30" s="28" t="s">
        <v>15</v>
      </c>
      <c r="N30" s="30">
        <v>1319094</v>
      </c>
      <c r="O30" s="30">
        <v>121751</v>
      </c>
      <c r="P30" s="31"/>
      <c r="Q30" s="31"/>
      <c r="R30" s="32"/>
    </row>
    <row r="31" spans="1:18">
      <c r="A31" s="28">
        <v>25</v>
      </c>
      <c r="B31" s="28" t="s">
        <v>46</v>
      </c>
      <c r="C31" s="65">
        <v>10</v>
      </c>
      <c r="D31" s="65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58">
        <v>0</v>
      </c>
      <c r="D32" s="64">
        <v>0</v>
      </c>
      <c r="E32" s="30">
        <v>71</v>
      </c>
      <c r="F32" s="34"/>
      <c r="G32" s="58"/>
      <c r="H32" s="30"/>
      <c r="I32" s="34"/>
      <c r="J32" s="30">
        <f t="shared" si="4"/>
        <v>71</v>
      </c>
      <c r="K32" s="32"/>
      <c r="L32" s="28">
        <v>26</v>
      </c>
      <c r="M32" s="28" t="s">
        <v>29</v>
      </c>
      <c r="N32" s="30">
        <v>71</v>
      </c>
      <c r="O32" s="30">
        <v>56</v>
      </c>
      <c r="P32" s="31"/>
      <c r="Q32" s="31"/>
      <c r="R32" s="32"/>
    </row>
    <row r="33" spans="1:18" ht="34.5">
      <c r="A33" s="28">
        <v>29</v>
      </c>
      <c r="B33" s="28" t="s">
        <v>21</v>
      </c>
      <c r="C33" s="58">
        <f>SUM(C34:C39)</f>
        <v>34000</v>
      </c>
      <c r="D33" s="23">
        <f>SUM(D34:D39)</f>
        <v>90000</v>
      </c>
      <c r="E33" s="58">
        <f>SUM(E34:E39)</f>
        <v>260</v>
      </c>
      <c r="F33" s="58"/>
      <c r="G33" s="58"/>
      <c r="H33" s="58"/>
      <c r="I33" s="58"/>
      <c r="J33" s="30">
        <f t="shared" si="4"/>
        <v>124260</v>
      </c>
      <c r="K33" s="32"/>
      <c r="L33" s="28">
        <v>29</v>
      </c>
      <c r="M33" s="28" t="s">
        <v>21</v>
      </c>
      <c r="N33" s="30">
        <f>SUM(N34:N39)</f>
        <v>124260</v>
      </c>
      <c r="O33" s="30">
        <f>SUM(O34:O39)</f>
        <v>1810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/>
      <c r="E34" s="34">
        <v>260</v>
      </c>
      <c r="F34" s="55"/>
      <c r="G34" s="37"/>
      <c r="H34" s="34"/>
      <c r="I34" s="55"/>
      <c r="J34" s="43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87000</v>
      </c>
      <c r="E35" s="39"/>
      <c r="F35" s="40"/>
      <c r="G35" s="39"/>
      <c r="H35" s="39"/>
      <c r="I35" s="40"/>
      <c r="J35" s="40">
        <f t="shared" si="4"/>
        <v>97000</v>
      </c>
      <c r="K35" s="41"/>
      <c r="L35" s="9">
        <v>3</v>
      </c>
      <c r="M35" s="28" t="s">
        <v>22</v>
      </c>
      <c r="N35" s="55">
        <v>97000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3000</v>
      </c>
      <c r="E36" s="42"/>
      <c r="F36" s="40"/>
      <c r="G36" s="42"/>
      <c r="H36" s="42"/>
      <c r="I36" s="40"/>
      <c r="J36" s="40">
        <f t="shared" si="4"/>
        <v>6900</v>
      </c>
      <c r="K36" s="41"/>
      <c r="L36" s="9">
        <v>4</v>
      </c>
      <c r="M36" s="28" t="s">
        <v>23</v>
      </c>
      <c r="N36" s="30">
        <v>6900</v>
      </c>
      <c r="O36" s="30">
        <v>146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43">
        <f t="shared" si="0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/>
      <c r="E38" s="42"/>
      <c r="F38" s="40"/>
      <c r="G38" s="42"/>
      <c r="H38" s="42"/>
      <c r="I38" s="40"/>
      <c r="J38" s="43">
        <f t="shared" si="0"/>
        <v>5100</v>
      </c>
      <c r="K38" s="32"/>
      <c r="L38" s="9">
        <v>6</v>
      </c>
      <c r="M38" s="28" t="s">
        <v>25</v>
      </c>
      <c r="N38" s="30">
        <v>5100</v>
      </c>
      <c r="O38" s="30">
        <v>404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/>
      <c r="E39" s="42"/>
      <c r="F39" s="40"/>
      <c r="G39" s="42"/>
      <c r="H39" s="42"/>
      <c r="I39" s="40"/>
      <c r="J39" s="43">
        <f t="shared" si="0"/>
        <v>14000</v>
      </c>
      <c r="K39" s="41"/>
      <c r="L39" s="9">
        <v>7</v>
      </c>
      <c r="M39" s="28" t="s">
        <v>26</v>
      </c>
      <c r="N39" s="30">
        <v>14000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58">
        <v>259550</v>
      </c>
      <c r="D40" s="42">
        <v>106713</v>
      </c>
      <c r="E40" s="42"/>
      <c r="F40" s="40"/>
      <c r="G40" s="42"/>
      <c r="H40" s="42"/>
      <c r="I40" s="40"/>
      <c r="J40" s="30">
        <f>SUM(C40:I40)</f>
        <v>366263</v>
      </c>
      <c r="K40" s="41"/>
      <c r="L40" s="28">
        <v>31</v>
      </c>
      <c r="M40" s="38" t="s">
        <v>31</v>
      </c>
      <c r="N40" s="30">
        <v>366263</v>
      </c>
      <c r="O40" s="30">
        <v>73989</v>
      </c>
      <c r="P40" s="31"/>
      <c r="Q40" s="31"/>
      <c r="R40" s="32"/>
    </row>
    <row r="41" spans="1:18" ht="19.5">
      <c r="A41" s="28">
        <v>33</v>
      </c>
      <c r="B41" s="38" t="s">
        <v>37</v>
      </c>
      <c r="C41" s="58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58">
        <v>35000</v>
      </c>
      <c r="D42" s="64">
        <v>310506</v>
      </c>
      <c r="E42" s="42"/>
      <c r="F42" s="40"/>
      <c r="G42" s="58"/>
      <c r="H42" s="42"/>
      <c r="I42" s="40"/>
      <c r="J42" s="30">
        <f>SUM(C42:I42)</f>
        <v>345506</v>
      </c>
      <c r="K42" s="41"/>
      <c r="L42" s="28">
        <v>34</v>
      </c>
      <c r="M42" s="38" t="s">
        <v>32</v>
      </c>
      <c r="N42" s="30">
        <v>345506</v>
      </c>
      <c r="O42" s="30">
        <v>312291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63">
        <v>0</v>
      </c>
      <c r="E43" s="55"/>
      <c r="F43" s="30"/>
      <c r="G43" s="55"/>
      <c r="H43" s="55"/>
      <c r="I43" s="30"/>
      <c r="J43" s="30">
        <f t="shared" si="0"/>
        <v>10000</v>
      </c>
      <c r="K43" s="5"/>
      <c r="L43" s="55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A8:B8"/>
    <mergeCell ref="A2:O3"/>
    <mergeCell ref="A5:H5"/>
    <mergeCell ref="A6:B6"/>
    <mergeCell ref="G6:H6"/>
    <mergeCell ref="A7:B7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G9" sqref="G9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9.855468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1"/>
      <c r="Q2" s="1"/>
      <c r="R2" s="1"/>
      <c r="S2" s="1"/>
    </row>
    <row r="3" spans="1:19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1"/>
      <c r="Q3" s="1"/>
      <c r="R3" s="1"/>
      <c r="S3" s="1"/>
    </row>
    <row r="4" spans="1:19" ht="15.75" thickBot="1"/>
    <row r="5" spans="1:19" ht="15" customHeight="1">
      <c r="A5" s="98" t="s">
        <v>1</v>
      </c>
      <c r="B5" s="99"/>
      <c r="C5" s="99"/>
      <c r="D5" s="99"/>
      <c r="E5" s="99"/>
      <c r="F5" s="99"/>
      <c r="G5" s="99"/>
      <c r="H5" s="99"/>
      <c r="I5" s="2"/>
      <c r="J5" s="2"/>
      <c r="K5" s="2"/>
      <c r="L5" s="3"/>
    </row>
    <row r="6" spans="1:19" ht="15" customHeight="1">
      <c r="A6" s="96" t="s">
        <v>2</v>
      </c>
      <c r="B6" s="96"/>
      <c r="C6" s="66"/>
      <c r="D6" s="60"/>
      <c r="E6" s="60"/>
      <c r="F6" s="60"/>
      <c r="G6" s="100"/>
      <c r="H6" s="101"/>
      <c r="I6" s="5"/>
      <c r="J6" s="5"/>
    </row>
    <row r="7" spans="1:19">
      <c r="A7" s="96" t="s">
        <v>3</v>
      </c>
      <c r="B7" s="96"/>
      <c r="C7" s="66"/>
      <c r="D7" s="5"/>
      <c r="E7" s="5"/>
      <c r="F7" s="5"/>
      <c r="G7" s="5"/>
      <c r="H7" s="5"/>
      <c r="I7" s="5"/>
      <c r="J7" s="5"/>
      <c r="K7" s="6"/>
      <c r="L7" s="6"/>
    </row>
    <row r="8" spans="1:19">
      <c r="A8" s="96" t="s">
        <v>4</v>
      </c>
      <c r="B8" s="96"/>
      <c r="C8" s="66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68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6341324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51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2" t="s">
        <v>10</v>
      </c>
      <c r="H13" s="13"/>
      <c r="I13" s="14"/>
      <c r="J13" s="102" t="s">
        <v>11</v>
      </c>
      <c r="K13" s="15"/>
      <c r="L13" s="70"/>
      <c r="M13" s="70"/>
      <c r="N13" s="70"/>
      <c r="O13" s="70"/>
      <c r="P13" s="15"/>
      <c r="Q13" s="15"/>
      <c r="R13" s="15"/>
    </row>
    <row r="14" spans="1:19">
      <c r="A14" s="103"/>
      <c r="B14" s="103"/>
      <c r="C14" s="103"/>
      <c r="D14" s="67"/>
      <c r="E14" s="67"/>
      <c r="F14" s="67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66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110888</v>
      </c>
      <c r="G17" s="23"/>
      <c r="H17" s="23"/>
      <c r="I17" s="23"/>
      <c r="J17" s="24">
        <f>SUM(J18:J25)</f>
        <v>6341324</v>
      </c>
      <c r="K17" s="25"/>
      <c r="L17" s="66"/>
      <c r="M17" s="22" t="s">
        <v>14</v>
      </c>
      <c r="N17" s="24">
        <f>N18+N19+N20++N21+N22+N23+N24+N25</f>
        <v>6341324</v>
      </c>
      <c r="O17" s="24">
        <f>O18+O19+O20++O21+O22+O23+O24+O25</f>
        <v>2066213</v>
      </c>
      <c r="P17" s="26"/>
      <c r="Q17" s="26"/>
      <c r="R17" s="27"/>
    </row>
    <row r="18" spans="1:18" s="49" customFormat="1" ht="23.25">
      <c r="A18" s="66">
        <v>3</v>
      </c>
      <c r="B18" s="28" t="s">
        <v>33</v>
      </c>
      <c r="C18" s="69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685837</v>
      </c>
      <c r="P18" s="31"/>
      <c r="Q18" s="31"/>
      <c r="R18" s="32"/>
    </row>
    <row r="19" spans="1:18" ht="23.25">
      <c r="A19" s="66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51155</v>
      </c>
      <c r="G19" s="50"/>
      <c r="H19" s="50"/>
      <c r="I19" s="51"/>
      <c r="J19" s="24">
        <f>SUM(C19:I19)</f>
        <v>182391</v>
      </c>
      <c r="K19" s="10"/>
      <c r="L19" s="28">
        <v>5</v>
      </c>
      <c r="M19" s="28" t="s">
        <v>15</v>
      </c>
      <c r="N19" s="30">
        <v>182391</v>
      </c>
      <c r="O19" s="30">
        <v>354960</v>
      </c>
      <c r="P19" s="31"/>
      <c r="Q19" s="31"/>
      <c r="R19" s="32"/>
    </row>
    <row r="20" spans="1:18" ht="23.25">
      <c r="A20" s="66">
        <v>6</v>
      </c>
      <c r="B20" s="28" t="s">
        <v>34</v>
      </c>
      <c r="C20" s="50">
        <v>14000</v>
      </c>
      <c r="D20" s="50"/>
      <c r="E20" s="50"/>
      <c r="F20" s="51"/>
      <c r="G20" s="50" t="s">
        <v>52</v>
      </c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4496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/>
      <c r="G21" s="51"/>
      <c r="H21" s="52"/>
      <c r="I21" s="53"/>
      <c r="J21" s="24">
        <f t="shared" si="1"/>
        <v>4107991</v>
      </c>
      <c r="K21" s="32"/>
      <c r="L21" s="28">
        <v>8</v>
      </c>
      <c r="M21" s="28" t="s">
        <v>16</v>
      </c>
      <c r="N21" s="30">
        <v>4107991</v>
      </c>
      <c r="O21" s="30">
        <v>862444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411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19599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59733</v>
      </c>
      <c r="G24" s="51"/>
      <c r="H24" s="52"/>
      <c r="I24" s="53"/>
      <c r="J24" s="24">
        <f t="shared" si="1"/>
        <v>168383</v>
      </c>
      <c r="K24" s="32"/>
      <c r="L24" s="28">
        <v>13</v>
      </c>
      <c r="M24" s="28" t="s">
        <v>36</v>
      </c>
      <c r="N24" s="30">
        <v>168383</v>
      </c>
      <c r="O24" s="30">
        <v>138466</v>
      </c>
      <c r="P24" s="31"/>
      <c r="Q24" s="31"/>
      <c r="R24" s="32"/>
    </row>
    <row r="25" spans="1:18" ht="23.25">
      <c r="A25" s="66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66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117249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6337695</v>
      </c>
      <c r="K26" s="27"/>
      <c r="L26" s="66"/>
      <c r="M26" s="22" t="s">
        <v>18</v>
      </c>
      <c r="N26" s="24">
        <f>N27+N28+N29+N30+N31+N32+N33+N40+N41+N42+N43</f>
        <v>6337695</v>
      </c>
      <c r="O26" s="24">
        <f>O27+O28+O29+O30+O32+O33+O40+O41+O42+O43</f>
        <v>1739402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69">
        <v>1891450</v>
      </c>
      <c r="D27" s="69"/>
      <c r="E27" s="69"/>
      <c r="F27" s="66">
        <v>6361</v>
      </c>
      <c r="G27" s="69"/>
      <c r="H27" s="69"/>
      <c r="I27" s="66"/>
      <c r="J27" s="30">
        <f>SUM(C27:I27)</f>
        <v>1897811</v>
      </c>
      <c r="K27" s="32"/>
      <c r="L27" s="28">
        <v>21</v>
      </c>
      <c r="M27" s="28" t="s">
        <v>19</v>
      </c>
      <c r="N27" s="30">
        <v>1897811</v>
      </c>
      <c r="O27" s="30">
        <v>477753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69">
        <v>1786100</v>
      </c>
      <c r="D28" s="69">
        <v>148910</v>
      </c>
      <c r="E28" s="48">
        <v>3000</v>
      </c>
      <c r="F28" s="34"/>
      <c r="G28" s="69"/>
      <c r="H28" s="48"/>
      <c r="I28" s="34"/>
      <c r="J28" s="30">
        <f>SUM(C28:I28)</f>
        <v>1938010</v>
      </c>
      <c r="K28" s="32"/>
      <c r="L28" s="28">
        <v>22</v>
      </c>
      <c r="M28" s="28" t="s">
        <v>20</v>
      </c>
      <c r="N28" s="30">
        <v>1938010</v>
      </c>
      <c r="O28" s="30">
        <v>418156</v>
      </c>
      <c r="P28" s="31"/>
      <c r="Q28" s="31"/>
      <c r="R28" s="32"/>
    </row>
    <row r="29" spans="1:18" ht="34.5">
      <c r="A29" s="28">
        <v>23</v>
      </c>
      <c r="B29" s="28" t="s">
        <v>28</v>
      </c>
      <c r="C29" s="69">
        <v>59583</v>
      </c>
      <c r="D29" s="69">
        <v>0</v>
      </c>
      <c r="E29" s="30"/>
      <c r="F29" s="34"/>
      <c r="G29" s="69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0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69">
        <v>1318674</v>
      </c>
      <c r="D30" s="69">
        <v>76563</v>
      </c>
      <c r="E30" s="30">
        <v>54803</v>
      </c>
      <c r="F30" s="34">
        <v>51155</v>
      </c>
      <c r="G30" s="69"/>
      <c r="H30" s="30"/>
      <c r="I30" s="34"/>
      <c r="J30" s="30">
        <f t="shared" ref="J30:J39" si="4">SUM(C30:I30)</f>
        <v>1501195</v>
      </c>
      <c r="K30" s="32"/>
      <c r="L30" s="28">
        <v>24</v>
      </c>
      <c r="M30" s="28" t="s">
        <v>15</v>
      </c>
      <c r="N30" s="30">
        <v>1501195</v>
      </c>
      <c r="O30" s="30">
        <v>371262</v>
      </c>
      <c r="P30" s="31"/>
      <c r="Q30" s="31"/>
      <c r="R30" s="32"/>
    </row>
    <row r="31" spans="1:18">
      <c r="A31" s="28">
        <v>25</v>
      </c>
      <c r="B31" s="28" t="s">
        <v>46</v>
      </c>
      <c r="C31" s="69">
        <v>10</v>
      </c>
      <c r="D31" s="69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69">
        <v>0</v>
      </c>
      <c r="D32" s="69">
        <v>0</v>
      </c>
      <c r="E32" s="30">
        <v>71</v>
      </c>
      <c r="F32" s="34"/>
      <c r="G32" s="69"/>
      <c r="H32" s="30"/>
      <c r="I32" s="34"/>
      <c r="J32" s="30">
        <f t="shared" si="4"/>
        <v>71</v>
      </c>
      <c r="K32" s="32"/>
      <c r="L32" s="28">
        <v>26</v>
      </c>
      <c r="M32" s="28" t="s">
        <v>29</v>
      </c>
      <c r="N32" s="30">
        <v>71</v>
      </c>
      <c r="O32" s="30">
        <v>70</v>
      </c>
      <c r="P32" s="31"/>
      <c r="Q32" s="31"/>
      <c r="R32" s="32"/>
    </row>
    <row r="33" spans="1:18" ht="34.5">
      <c r="A33" s="28">
        <v>29</v>
      </c>
      <c r="B33" s="28" t="s">
        <v>21</v>
      </c>
      <c r="C33" s="69">
        <f>SUM(C34:C39)</f>
        <v>34000</v>
      </c>
      <c r="D33" s="23">
        <f>SUM(D34:D39)</f>
        <v>53827</v>
      </c>
      <c r="E33" s="69">
        <f>SUM(E34:E39)</f>
        <v>0</v>
      </c>
      <c r="F33" s="69"/>
      <c r="G33" s="69"/>
      <c r="H33" s="69"/>
      <c r="I33" s="69"/>
      <c r="J33" s="30">
        <f t="shared" si="4"/>
        <v>87827</v>
      </c>
      <c r="K33" s="32"/>
      <c r="L33" s="28">
        <v>29</v>
      </c>
      <c r="M33" s="28" t="s">
        <v>21</v>
      </c>
      <c r="N33" s="30">
        <f>SUM(N34:N39)</f>
        <v>87827</v>
      </c>
      <c r="O33" s="30">
        <f>SUM(O34:O39)</f>
        <v>2009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66"/>
      <c r="G34" s="37"/>
      <c r="H34" s="34"/>
      <c r="I34" s="66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66">
        <v>57000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/>
      <c r="G36" s="42"/>
      <c r="H36" s="42"/>
      <c r="I36" s="40"/>
      <c r="J36" s="62">
        <f t="shared" si="4"/>
        <v>6232</v>
      </c>
      <c r="K36" s="41"/>
      <c r="L36" s="9">
        <v>4</v>
      </c>
      <c r="M36" s="28" t="s">
        <v>23</v>
      </c>
      <c r="N36" s="30">
        <v>6232</v>
      </c>
      <c r="O36" s="30">
        <v>146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/>
      <c r="G38" s="42"/>
      <c r="H38" s="42"/>
      <c r="I38" s="40"/>
      <c r="J38" s="62">
        <f t="shared" si="4"/>
        <v>8768</v>
      </c>
      <c r="K38" s="32"/>
      <c r="L38" s="9">
        <v>6</v>
      </c>
      <c r="M38" s="28" t="s">
        <v>25</v>
      </c>
      <c r="N38" s="30">
        <v>8768</v>
      </c>
      <c r="O38" s="30">
        <v>603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69">
        <v>259550</v>
      </c>
      <c r="D40" s="42">
        <v>159898</v>
      </c>
      <c r="E40" s="42"/>
      <c r="F40" s="40">
        <v>59733</v>
      </c>
      <c r="G40" s="42"/>
      <c r="H40" s="42"/>
      <c r="I40" s="40"/>
      <c r="J40" s="30">
        <f>SUM(C40:I40)</f>
        <v>479181</v>
      </c>
      <c r="K40" s="41"/>
      <c r="L40" s="28">
        <v>31</v>
      </c>
      <c r="M40" s="38" t="s">
        <v>31</v>
      </c>
      <c r="N40" s="30">
        <v>479181</v>
      </c>
      <c r="O40" s="30">
        <v>159646</v>
      </c>
      <c r="P40" s="31"/>
      <c r="Q40" s="31"/>
      <c r="R40" s="32"/>
    </row>
    <row r="41" spans="1:18" ht="19.5">
      <c r="A41" s="28">
        <v>33</v>
      </c>
      <c r="B41" s="38" t="s">
        <v>37</v>
      </c>
      <c r="C41" s="69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69">
        <v>35000</v>
      </c>
      <c r="D42" s="69">
        <v>310507</v>
      </c>
      <c r="E42" s="42"/>
      <c r="F42" s="40"/>
      <c r="G42" s="69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66">
        <v>0</v>
      </c>
      <c r="E43" s="66"/>
      <c r="F43" s="30"/>
      <c r="G43" s="66"/>
      <c r="H43" s="66"/>
      <c r="I43" s="30"/>
      <c r="J43" s="30">
        <f t="shared" si="0"/>
        <v>10000</v>
      </c>
      <c r="K43" s="5"/>
      <c r="L43" s="66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A8:B8"/>
    <mergeCell ref="A2:O3"/>
    <mergeCell ref="A5:H5"/>
    <mergeCell ref="A6:B6"/>
    <mergeCell ref="G6:H6"/>
    <mergeCell ref="A7:B7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F10" sqref="F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1"/>
      <c r="Q2" s="1"/>
      <c r="R2" s="1"/>
      <c r="S2" s="1"/>
    </row>
    <row r="3" spans="1:19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1"/>
      <c r="Q3" s="1"/>
      <c r="R3" s="1"/>
      <c r="S3" s="1"/>
    </row>
    <row r="4" spans="1:19" ht="15.75" thickBot="1"/>
    <row r="5" spans="1:19" ht="15" customHeight="1">
      <c r="A5" s="98" t="s">
        <v>1</v>
      </c>
      <c r="B5" s="99"/>
      <c r="C5" s="99"/>
      <c r="D5" s="99"/>
      <c r="E5" s="99"/>
      <c r="F5" s="99"/>
      <c r="G5" s="99"/>
      <c r="H5" s="99"/>
      <c r="I5" s="2"/>
      <c r="J5" s="2"/>
      <c r="K5" s="2"/>
      <c r="L5" s="3"/>
    </row>
    <row r="6" spans="1:19" ht="15" customHeight="1">
      <c r="A6" s="96" t="s">
        <v>2</v>
      </c>
      <c r="B6" s="96"/>
      <c r="C6" s="71"/>
      <c r="D6" s="60"/>
      <c r="E6" s="60"/>
      <c r="F6" s="60"/>
      <c r="G6" s="100"/>
      <c r="H6" s="101"/>
      <c r="I6" s="5"/>
      <c r="J6" s="5"/>
    </row>
    <row r="7" spans="1:19">
      <c r="A7" s="96" t="s">
        <v>3</v>
      </c>
      <c r="B7" s="96"/>
      <c r="C7" s="7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96" t="s">
        <v>4</v>
      </c>
      <c r="B8" s="96"/>
      <c r="C8" s="7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3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6540135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53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2" t="s">
        <v>10</v>
      </c>
      <c r="H13" s="13"/>
      <c r="I13" s="14"/>
      <c r="J13" s="102" t="s">
        <v>11</v>
      </c>
      <c r="K13" s="15"/>
      <c r="L13" s="75"/>
      <c r="M13" s="75"/>
      <c r="N13" s="75"/>
      <c r="O13" s="75"/>
      <c r="P13" s="15"/>
      <c r="Q13" s="15"/>
      <c r="R13" s="15"/>
    </row>
    <row r="14" spans="1:19">
      <c r="A14" s="103"/>
      <c r="B14" s="103"/>
      <c r="C14" s="103"/>
      <c r="D14" s="72"/>
      <c r="E14" s="72"/>
      <c r="F14" s="72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43</v>
      </c>
      <c r="G15" s="19" t="s">
        <v>44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7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309699</v>
      </c>
      <c r="G17" s="23"/>
      <c r="H17" s="23"/>
      <c r="I17" s="23"/>
      <c r="J17" s="24">
        <f>SUM(J18:J25)</f>
        <v>6540135</v>
      </c>
      <c r="K17" s="25"/>
      <c r="L17" s="71"/>
      <c r="M17" s="22" t="s">
        <v>14</v>
      </c>
      <c r="N17" s="24">
        <f>N18+N19+N20++N21+N22+N23+N24+N25</f>
        <v>6540135</v>
      </c>
      <c r="O17" s="24">
        <f>O18+O19+O20++O21+O22+O23+O24+O25</f>
        <v>2614227</v>
      </c>
      <c r="P17" s="26"/>
      <c r="Q17" s="26"/>
      <c r="R17" s="27"/>
    </row>
    <row r="18" spans="1:18" s="49" customFormat="1" ht="23.25">
      <c r="A18" s="71">
        <v>3</v>
      </c>
      <c r="B18" s="28" t="s">
        <v>33</v>
      </c>
      <c r="C18" s="74">
        <v>1234297</v>
      </c>
      <c r="D18" s="50">
        <v>0</v>
      </c>
      <c r="E18" s="50"/>
      <c r="F18" s="50"/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795338</v>
      </c>
      <c r="P18" s="31"/>
      <c r="Q18" s="31"/>
      <c r="R18" s="32"/>
    </row>
    <row r="19" spans="1:18" ht="23.25">
      <c r="A19" s="7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104037</v>
      </c>
      <c r="G19" s="50"/>
      <c r="H19" s="50"/>
      <c r="I19" s="51"/>
      <c r="J19" s="24">
        <f>SUM(C19:I19)</f>
        <v>235273</v>
      </c>
      <c r="K19" s="10"/>
      <c r="L19" s="28">
        <v>5</v>
      </c>
      <c r="M19" s="28" t="s">
        <v>15</v>
      </c>
      <c r="N19" s="30">
        <v>235273</v>
      </c>
      <c r="O19" s="30">
        <v>407641</v>
      </c>
      <c r="P19" s="31"/>
      <c r="Q19" s="31"/>
      <c r="R19" s="32"/>
    </row>
    <row r="20" spans="1:18" ht="23.25">
      <c r="A20" s="7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6521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568</v>
      </c>
      <c r="G21" s="51"/>
      <c r="H21" s="52"/>
      <c r="I21" s="53"/>
      <c r="J21" s="24">
        <f t="shared" si="1"/>
        <v>4108559</v>
      </c>
      <c r="K21" s="32"/>
      <c r="L21" s="28">
        <v>8</v>
      </c>
      <c r="M21" s="28" t="s">
        <v>16</v>
      </c>
      <c r="N21" s="30">
        <v>4108559</v>
      </c>
      <c r="O21" s="30">
        <v>1080669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549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20433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205094</v>
      </c>
      <c r="G24" s="51"/>
      <c r="H24" s="52"/>
      <c r="I24" s="53"/>
      <c r="J24" s="24">
        <f t="shared" si="1"/>
        <v>313744</v>
      </c>
      <c r="K24" s="32"/>
      <c r="L24" s="28">
        <v>13</v>
      </c>
      <c r="M24" s="28" t="s">
        <v>36</v>
      </c>
      <c r="N24" s="30">
        <v>313744</v>
      </c>
      <c r="O24" s="30">
        <v>303076</v>
      </c>
      <c r="P24" s="31"/>
      <c r="Q24" s="31"/>
      <c r="R24" s="32"/>
    </row>
    <row r="25" spans="1:18" ht="23.25">
      <c r="A25" s="7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7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320852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6541798</v>
      </c>
      <c r="K26" s="27"/>
      <c r="L26" s="71"/>
      <c r="M26" s="22" t="s">
        <v>18</v>
      </c>
      <c r="N26" s="24">
        <f>N27+N28+N29+N30+N31+N32+N33+N40+N41+N42+N43</f>
        <v>6541797</v>
      </c>
      <c r="O26" s="24">
        <f>O27+O28+O29+O30+O32+O33+O40+O41+O42+O43</f>
        <v>2594575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4">
        <v>1891450</v>
      </c>
      <c r="D27" s="74"/>
      <c r="E27" s="74"/>
      <c r="F27" s="71">
        <v>6960</v>
      </c>
      <c r="G27" s="74"/>
      <c r="H27" s="74"/>
      <c r="I27" s="7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669303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4">
        <v>1786100</v>
      </c>
      <c r="D28" s="74">
        <v>148910</v>
      </c>
      <c r="E28" s="48">
        <v>3000</v>
      </c>
      <c r="F28" s="34">
        <v>3215</v>
      </c>
      <c r="G28" s="74"/>
      <c r="H28" s="48"/>
      <c r="I28" s="34"/>
      <c r="J28" s="30">
        <f>SUM(C28:I28)</f>
        <v>1941225</v>
      </c>
      <c r="K28" s="32"/>
      <c r="L28" s="28">
        <v>22</v>
      </c>
      <c r="M28" s="28" t="s">
        <v>20</v>
      </c>
      <c r="N28" s="30">
        <v>1941225</v>
      </c>
      <c r="O28" s="30">
        <v>558922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4">
        <v>59583</v>
      </c>
      <c r="D29" s="74">
        <v>0</v>
      </c>
      <c r="E29" s="30"/>
      <c r="F29" s="34"/>
      <c r="G29" s="74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4">
        <v>1318674</v>
      </c>
      <c r="D30" s="74">
        <v>76563</v>
      </c>
      <c r="E30" s="30">
        <v>54803</v>
      </c>
      <c r="F30" s="34">
        <v>104637</v>
      </c>
      <c r="G30" s="74"/>
      <c r="H30" s="30"/>
      <c r="I30" s="34"/>
      <c r="J30" s="30">
        <f t="shared" ref="J30:J39" si="4">SUM(C30:I30)</f>
        <v>1554677</v>
      </c>
      <c r="K30" s="32"/>
      <c r="L30" s="28">
        <v>24</v>
      </c>
      <c r="M30" s="28" t="s">
        <v>15</v>
      </c>
      <c r="N30" s="30">
        <v>1554676</v>
      </c>
      <c r="O30" s="30">
        <v>841989</v>
      </c>
      <c r="P30" s="31"/>
      <c r="Q30" s="31"/>
      <c r="R30" s="32"/>
    </row>
    <row r="31" spans="1:18">
      <c r="A31" s="28">
        <v>25</v>
      </c>
      <c r="B31" s="28" t="s">
        <v>46</v>
      </c>
      <c r="C31" s="74">
        <v>10</v>
      </c>
      <c r="D31" s="7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1048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4">
        <v>0</v>
      </c>
      <c r="D32" s="74">
        <v>0</v>
      </c>
      <c r="E32" s="30">
        <v>71</v>
      </c>
      <c r="F32" s="34">
        <v>946</v>
      </c>
      <c r="G32" s="74"/>
      <c r="H32" s="30"/>
      <c r="I32" s="34"/>
      <c r="J32" s="30">
        <f t="shared" si="4"/>
        <v>1017</v>
      </c>
      <c r="K32" s="32"/>
      <c r="L32" s="28">
        <v>26</v>
      </c>
      <c r="M32" s="28" t="s">
        <v>29</v>
      </c>
      <c r="N32" s="30">
        <v>1017</v>
      </c>
      <c r="O32" s="30">
        <v>70</v>
      </c>
      <c r="P32" s="31"/>
      <c r="Q32" s="31"/>
      <c r="R32" s="32"/>
    </row>
    <row r="33" spans="1:18" ht="34.5">
      <c r="A33" s="28">
        <v>29</v>
      </c>
      <c r="B33" s="28" t="s">
        <v>21</v>
      </c>
      <c r="C33" s="74">
        <f>SUM(C34:C39)</f>
        <v>34000</v>
      </c>
      <c r="D33" s="23">
        <f>SUM(D34:D39)</f>
        <v>53827</v>
      </c>
      <c r="E33" s="74">
        <f>SUM(E34:E39)</f>
        <v>0</v>
      </c>
      <c r="F33" s="74"/>
      <c r="G33" s="74"/>
      <c r="H33" s="74"/>
      <c r="I33" s="74"/>
      <c r="J33" s="30">
        <f>SUM(J34:J39)</f>
        <v>88327</v>
      </c>
      <c r="K33" s="32"/>
      <c r="L33" s="28">
        <v>29</v>
      </c>
      <c r="M33" s="28" t="s">
        <v>21</v>
      </c>
      <c r="N33" s="30">
        <f>SUM(N34:N39)</f>
        <v>88327</v>
      </c>
      <c r="O33" s="30">
        <f>SUM(O34:O39)</f>
        <v>7675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71"/>
      <c r="G34" s="37"/>
      <c r="H34" s="34"/>
      <c r="I34" s="7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71">
        <v>57000</v>
      </c>
      <c r="O35" s="33">
        <v>0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/>
      <c r="G36" s="42"/>
      <c r="H36" s="42"/>
      <c r="I36" s="40"/>
      <c r="J36" s="62">
        <f t="shared" si="4"/>
        <v>6232</v>
      </c>
      <c r="K36" s="41"/>
      <c r="L36" s="9">
        <v>4</v>
      </c>
      <c r="M36" s="28" t="s">
        <v>23</v>
      </c>
      <c r="N36" s="30">
        <v>6232</v>
      </c>
      <c r="O36" s="30">
        <v>858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500</v>
      </c>
      <c r="G38" s="42"/>
      <c r="H38" s="42"/>
      <c r="I38" s="40"/>
      <c r="J38" s="62">
        <f t="shared" si="4"/>
        <v>9268</v>
      </c>
      <c r="K38" s="32"/>
      <c r="L38" s="9">
        <v>6</v>
      </c>
      <c r="M38" s="28" t="s">
        <v>25</v>
      </c>
      <c r="N38" s="30">
        <v>9268</v>
      </c>
      <c r="O38" s="30">
        <v>5557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4">
        <v>259550</v>
      </c>
      <c r="D40" s="42">
        <v>159898</v>
      </c>
      <c r="E40" s="42"/>
      <c r="F40" s="40">
        <v>205094</v>
      </c>
      <c r="G40" s="42"/>
      <c r="H40" s="42"/>
      <c r="I40" s="40"/>
      <c r="J40" s="30">
        <f>SUM(C40:I40)</f>
        <v>624542</v>
      </c>
      <c r="K40" s="41"/>
      <c r="L40" s="28">
        <v>31</v>
      </c>
      <c r="M40" s="38" t="s">
        <v>31</v>
      </c>
      <c r="N40" s="30">
        <v>624542</v>
      </c>
      <c r="O40" s="30">
        <v>206023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4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0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4">
        <v>35000</v>
      </c>
      <c r="D42" s="74">
        <v>310507</v>
      </c>
      <c r="E42" s="42"/>
      <c r="F42" s="40"/>
      <c r="G42" s="7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71">
        <v>0</v>
      </c>
      <c r="E43" s="71"/>
      <c r="F43" s="30"/>
      <c r="G43" s="71"/>
      <c r="H43" s="71"/>
      <c r="I43" s="30"/>
      <c r="J43" s="30">
        <f t="shared" si="0"/>
        <v>10000</v>
      </c>
      <c r="K43" s="5"/>
      <c r="L43" s="7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A8:B8"/>
    <mergeCell ref="A2:O3"/>
    <mergeCell ref="A5:H5"/>
    <mergeCell ref="A6:B6"/>
    <mergeCell ref="G6:H6"/>
    <mergeCell ref="A7:B7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49"/>
  <sheetViews>
    <sheetView topLeftCell="A10" workbookViewId="0">
      <selection activeCell="I23" sqref="I23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1"/>
      <c r="Q2" s="1"/>
      <c r="R2" s="1"/>
      <c r="S2" s="1"/>
    </row>
    <row r="3" spans="1:19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1"/>
      <c r="Q3" s="1"/>
      <c r="R3" s="1"/>
      <c r="S3" s="1"/>
    </row>
    <row r="4" spans="1:19" ht="15.75" thickBot="1"/>
    <row r="5" spans="1:19" ht="15" customHeight="1">
      <c r="A5" s="98" t="s">
        <v>1</v>
      </c>
      <c r="B5" s="99"/>
      <c r="C5" s="99"/>
      <c r="D5" s="99"/>
      <c r="E5" s="99"/>
      <c r="F5" s="99"/>
      <c r="G5" s="99"/>
      <c r="H5" s="99"/>
      <c r="I5" s="2"/>
      <c r="J5" s="2"/>
      <c r="K5" s="2"/>
      <c r="L5" s="3"/>
    </row>
    <row r="6" spans="1:19" ht="15" customHeight="1">
      <c r="A6" s="96" t="s">
        <v>2</v>
      </c>
      <c r="B6" s="96"/>
      <c r="C6" s="80"/>
      <c r="D6" s="60"/>
      <c r="E6" s="60"/>
      <c r="F6" s="60"/>
      <c r="G6" s="100"/>
      <c r="H6" s="101"/>
      <c r="I6" s="5"/>
      <c r="J6" s="5"/>
    </row>
    <row r="7" spans="1:19">
      <c r="A7" s="96" t="s">
        <v>3</v>
      </c>
      <c r="B7" s="96"/>
      <c r="C7" s="8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96" t="s">
        <v>4</v>
      </c>
      <c r="B8" s="96"/>
      <c r="C8" s="8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77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6722306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53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2" t="s">
        <v>10</v>
      </c>
      <c r="H13" s="13"/>
      <c r="I13" s="14"/>
      <c r="J13" s="102" t="s">
        <v>11</v>
      </c>
      <c r="K13" s="15"/>
      <c r="L13" s="79"/>
      <c r="M13" s="79"/>
      <c r="N13" s="79"/>
      <c r="O13" s="79"/>
      <c r="P13" s="15"/>
      <c r="Q13" s="15"/>
      <c r="R13" s="15"/>
    </row>
    <row r="14" spans="1:19">
      <c r="A14" s="103"/>
      <c r="B14" s="103"/>
      <c r="C14" s="103"/>
      <c r="D14" s="76"/>
      <c r="E14" s="76"/>
      <c r="F14" s="76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80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492870</v>
      </c>
      <c r="G17" s="23"/>
      <c r="H17" s="23"/>
      <c r="I17" s="23"/>
      <c r="J17" s="24">
        <f>SUM(J18:J25)</f>
        <v>6722306</v>
      </c>
      <c r="K17" s="25"/>
      <c r="L17" s="80"/>
      <c r="M17" s="22" t="s">
        <v>14</v>
      </c>
      <c r="N17" s="24">
        <f>N18+N19+N20++N21+N22+N23+N24+N25</f>
        <v>6722306</v>
      </c>
      <c r="O17" s="24">
        <f>O18+O19+O20++O21+O22+O23+O24+O25</f>
        <v>3718430</v>
      </c>
      <c r="P17" s="26"/>
      <c r="Q17" s="26"/>
      <c r="R17" s="27"/>
    </row>
    <row r="18" spans="1:18" s="49" customFormat="1" ht="23.25">
      <c r="A18" s="80">
        <v>3</v>
      </c>
      <c r="B18" s="28" t="s">
        <v>33</v>
      </c>
      <c r="C18" s="78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 t="shared" ref="J18:J43" si="0">+C18+G18+H18+I18</f>
        <v>1234297</v>
      </c>
      <c r="K18" s="10"/>
      <c r="L18" s="28">
        <v>3</v>
      </c>
      <c r="M18" s="28" t="s">
        <v>33</v>
      </c>
      <c r="N18" s="30">
        <v>1234297</v>
      </c>
      <c r="O18" s="30">
        <v>918858</v>
      </c>
      <c r="P18" s="31"/>
      <c r="Q18" s="31"/>
      <c r="R18" s="32"/>
    </row>
    <row r="19" spans="1:18" ht="23.25">
      <c r="A19" s="8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240968</v>
      </c>
      <c r="G19" s="50"/>
      <c r="H19" s="50"/>
      <c r="I19" s="51"/>
      <c r="J19" s="24">
        <f>SUM(C19:I19)</f>
        <v>372204</v>
      </c>
      <c r="K19" s="10"/>
      <c r="L19" s="28">
        <v>5</v>
      </c>
      <c r="M19" s="28" t="s">
        <v>15</v>
      </c>
      <c r="N19" s="30">
        <v>372204</v>
      </c>
      <c r="O19" s="30">
        <v>487273</v>
      </c>
      <c r="P19" s="31"/>
      <c r="Q19" s="31"/>
      <c r="R19" s="32"/>
    </row>
    <row r="20" spans="1:18" ht="23.25">
      <c r="A20" s="8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1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8224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1"/>
        <v>4115805</v>
      </c>
      <c r="K21" s="32"/>
      <c r="L21" s="28">
        <v>8</v>
      </c>
      <c r="M21" s="28" t="s">
        <v>16</v>
      </c>
      <c r="N21" s="30">
        <v>4115805</v>
      </c>
      <c r="O21" s="30">
        <v>1926973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1"/>
        <v>10000</v>
      </c>
      <c r="K22" s="32"/>
      <c r="L22" s="28">
        <v>10</v>
      </c>
      <c r="M22" s="28" t="s">
        <v>35</v>
      </c>
      <c r="N22" s="30">
        <v>10000</v>
      </c>
      <c r="O22" s="30">
        <v>549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1"/>
        <v>0</v>
      </c>
      <c r="K23" s="32"/>
      <c r="L23" s="28">
        <v>12</v>
      </c>
      <c r="M23" s="28" t="s">
        <v>39</v>
      </c>
      <c r="N23" s="30">
        <v>0</v>
      </c>
      <c r="O23" s="30">
        <v>21051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1"/>
        <v>351738</v>
      </c>
      <c r="K24" s="32"/>
      <c r="L24" s="28">
        <v>13</v>
      </c>
      <c r="M24" s="28" t="s">
        <v>36</v>
      </c>
      <c r="N24" s="30">
        <v>351738</v>
      </c>
      <c r="O24" s="30">
        <v>355502</v>
      </c>
      <c r="P24" s="31"/>
      <c r="Q24" s="31"/>
      <c r="R24" s="32"/>
    </row>
    <row r="25" spans="1:18" ht="23.25">
      <c r="A25" s="8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1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8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2">E27+E28+E29+E30+E32+E33+E40+E42+E43+E41</f>
        <v>57874</v>
      </c>
      <c r="F26" s="23">
        <f t="shared" si="2"/>
        <v>488110</v>
      </c>
      <c r="G26" s="23">
        <f>G27+G28+G29+G30+G32+G33+G40+G42+G43+G41</f>
        <v>0</v>
      </c>
      <c r="H26" s="23">
        <f t="shared" ref="H26:I26" si="3">H27+H28+H29+H30+H32+H33+H40+H42+H43+H41</f>
        <v>0</v>
      </c>
      <c r="I26" s="23">
        <f t="shared" si="3"/>
        <v>0</v>
      </c>
      <c r="J26" s="24">
        <f>J27+J28+J29+J30+J31+J32+J33+J40+J41+J42+J43</f>
        <v>6713316</v>
      </c>
      <c r="K26" s="27"/>
      <c r="L26" s="80"/>
      <c r="M26" s="22" t="s">
        <v>18</v>
      </c>
      <c r="N26" s="24">
        <f>N27+N28+N29+N30+N31+N32+N33+N40+N41+N42+N43</f>
        <v>6713316</v>
      </c>
      <c r="O26" s="24">
        <f>O27+O28+O29+O30+O32+O33+O40+O41+O42+O43</f>
        <v>3409762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78">
        <v>1891450</v>
      </c>
      <c r="D27" s="78"/>
      <c r="E27" s="78"/>
      <c r="F27" s="80">
        <v>6960</v>
      </c>
      <c r="G27" s="78"/>
      <c r="H27" s="78"/>
      <c r="I27" s="80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867334</v>
      </c>
      <c r="P27" s="31"/>
      <c r="Q27" s="31"/>
      <c r="R27" s="32"/>
    </row>
    <row r="28" spans="1:18" ht="34.5">
      <c r="A28" s="28">
        <v>22</v>
      </c>
      <c r="B28" s="28" t="s">
        <v>20</v>
      </c>
      <c r="C28" s="78">
        <v>1786100</v>
      </c>
      <c r="D28" s="78">
        <v>148910</v>
      </c>
      <c r="E28" s="48">
        <v>3000</v>
      </c>
      <c r="F28" s="34">
        <v>28290</v>
      </c>
      <c r="G28" s="78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1966300</v>
      </c>
      <c r="O28" s="30">
        <v>763511</v>
      </c>
      <c r="P28" s="31"/>
      <c r="Q28" s="31"/>
      <c r="R28" s="32"/>
    </row>
    <row r="29" spans="1:18" ht="34.5">
      <c r="A29" s="28">
        <v>23</v>
      </c>
      <c r="B29" s="28" t="s">
        <v>28</v>
      </c>
      <c r="C29" s="78">
        <v>59583</v>
      </c>
      <c r="D29" s="78">
        <v>0</v>
      </c>
      <c r="E29" s="30"/>
      <c r="F29" s="34"/>
      <c r="G29" s="78"/>
      <c r="H29" s="30"/>
      <c r="I29" s="34"/>
      <c r="J29" s="30">
        <f t="shared" si="0"/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78">
        <v>1318674</v>
      </c>
      <c r="D30" s="78">
        <v>76563</v>
      </c>
      <c r="E30" s="30">
        <v>54803</v>
      </c>
      <c r="F30" s="34">
        <v>205251</v>
      </c>
      <c r="G30" s="78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1060911</v>
      </c>
      <c r="P30" s="31"/>
      <c r="Q30" s="31"/>
      <c r="R30" s="32"/>
    </row>
    <row r="31" spans="1:18">
      <c r="A31" s="28">
        <v>25</v>
      </c>
      <c r="B31" s="28" t="s">
        <v>46</v>
      </c>
      <c r="C31" s="78">
        <v>10</v>
      </c>
      <c r="D31" s="78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78">
        <v>0</v>
      </c>
      <c r="D32" s="78">
        <v>0</v>
      </c>
      <c r="E32" s="30">
        <v>71</v>
      </c>
      <c r="F32" s="34">
        <v>1021</v>
      </c>
      <c r="G32" s="78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1091</v>
      </c>
      <c r="P32" s="31"/>
      <c r="Q32" s="31"/>
      <c r="R32" s="32"/>
    </row>
    <row r="33" spans="1:18" ht="34.5">
      <c r="A33" s="28">
        <v>29</v>
      </c>
      <c r="B33" s="28" t="s">
        <v>21</v>
      </c>
      <c r="C33" s="78">
        <f>SUM(C34:C39)</f>
        <v>34000</v>
      </c>
      <c r="D33" s="23">
        <f>SUM(D34:D39)</f>
        <v>53827</v>
      </c>
      <c r="E33" s="78">
        <f>SUM(E34:E39)</f>
        <v>0</v>
      </c>
      <c r="F33" s="78"/>
      <c r="G33" s="78"/>
      <c r="H33" s="78"/>
      <c r="I33" s="78"/>
      <c r="J33" s="30">
        <f>SUM(J34:J39)</f>
        <v>92587</v>
      </c>
      <c r="K33" s="32"/>
      <c r="L33" s="28">
        <v>29</v>
      </c>
      <c r="M33" s="28" t="s">
        <v>21</v>
      </c>
      <c r="N33" s="30">
        <v>92587</v>
      </c>
      <c r="O33" s="30">
        <f>SUM(O34:O39)</f>
        <v>12935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80"/>
      <c r="G34" s="37"/>
      <c r="H34" s="34"/>
      <c r="I34" s="8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80">
        <v>57000</v>
      </c>
      <c r="O35" s="33">
        <v>221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2823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8631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78">
        <v>259550</v>
      </c>
      <c r="D40" s="42">
        <v>159898</v>
      </c>
      <c r="E40" s="42"/>
      <c r="F40" s="40">
        <v>246588</v>
      </c>
      <c r="G40" s="42"/>
      <c r="H40" s="42"/>
      <c r="I40" s="40"/>
      <c r="J40" s="30">
        <f>SUM(C40:I40)</f>
        <v>666036</v>
      </c>
      <c r="K40" s="41"/>
      <c r="L40" s="28">
        <v>31</v>
      </c>
      <c r="M40" s="38" t="s">
        <v>31</v>
      </c>
      <c r="N40" s="30">
        <v>666036</v>
      </c>
      <c r="O40" s="30">
        <v>391088</v>
      </c>
      <c r="P40" s="31"/>
      <c r="Q40" s="31"/>
      <c r="R40" s="32"/>
    </row>
    <row r="41" spans="1:18" ht="19.5">
      <c r="A41" s="28">
        <v>33</v>
      </c>
      <c r="B41" s="38" t="s">
        <v>37</v>
      </c>
      <c r="C41" s="78">
        <v>18500</v>
      </c>
      <c r="D41" s="42">
        <v>0</v>
      </c>
      <c r="E41" s="42"/>
      <c r="F41" s="40"/>
      <c r="G41" s="42"/>
      <c r="H41" s="42"/>
      <c r="I41" s="40"/>
      <c r="J41" s="30">
        <f t="shared" si="0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78">
        <v>35000</v>
      </c>
      <c r="D42" s="78">
        <v>310507</v>
      </c>
      <c r="E42" s="42"/>
      <c r="F42" s="40"/>
      <c r="G42" s="7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80">
        <v>0</v>
      </c>
      <c r="E43" s="80"/>
      <c r="F43" s="30"/>
      <c r="G43" s="80"/>
      <c r="H43" s="80"/>
      <c r="I43" s="30"/>
      <c r="J43" s="30">
        <f t="shared" si="0"/>
        <v>10000</v>
      </c>
      <c r="K43" s="5"/>
      <c r="L43" s="80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S49"/>
  <sheetViews>
    <sheetView topLeftCell="A4" workbookViewId="0">
      <selection activeCell="M10" sqref="M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1"/>
      <c r="Q2" s="1"/>
      <c r="R2" s="1"/>
      <c r="S2" s="1"/>
    </row>
    <row r="3" spans="1:19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1"/>
      <c r="Q3" s="1"/>
      <c r="R3" s="1"/>
      <c r="S3" s="1"/>
    </row>
    <row r="4" spans="1:19" ht="15.75" thickBot="1"/>
    <row r="5" spans="1:19" ht="15" customHeight="1">
      <c r="A5" s="98" t="s">
        <v>1</v>
      </c>
      <c r="B5" s="99"/>
      <c r="C5" s="99"/>
      <c r="D5" s="99"/>
      <c r="E5" s="99"/>
      <c r="F5" s="99"/>
      <c r="G5" s="99"/>
      <c r="H5" s="99"/>
      <c r="I5" s="2"/>
      <c r="J5" s="2"/>
      <c r="K5" s="2"/>
      <c r="L5" s="3"/>
    </row>
    <row r="6" spans="1:19" ht="15" customHeight="1">
      <c r="A6" s="96" t="s">
        <v>2</v>
      </c>
      <c r="B6" s="96"/>
      <c r="C6" s="81"/>
      <c r="D6" s="60"/>
      <c r="E6" s="60"/>
      <c r="F6" s="60"/>
      <c r="G6" s="100"/>
      <c r="H6" s="101"/>
      <c r="I6" s="5"/>
      <c r="J6" s="5"/>
    </row>
    <row r="7" spans="1:19">
      <c r="A7" s="96" t="s">
        <v>3</v>
      </c>
      <c r="B7" s="96"/>
      <c r="C7" s="8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96" t="s">
        <v>4</v>
      </c>
      <c r="B8" s="96"/>
      <c r="C8" s="8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83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6728281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56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2" t="s">
        <v>10</v>
      </c>
      <c r="H13" s="13"/>
      <c r="I13" s="14"/>
      <c r="J13" s="102" t="s">
        <v>11</v>
      </c>
      <c r="K13" s="15"/>
      <c r="L13" s="85"/>
      <c r="M13" s="85"/>
      <c r="N13" s="85"/>
      <c r="O13" s="85"/>
      <c r="P13" s="15"/>
      <c r="Q13" s="15"/>
      <c r="R13" s="15"/>
    </row>
    <row r="14" spans="1:19">
      <c r="A14" s="103"/>
      <c r="B14" s="103"/>
      <c r="C14" s="103"/>
      <c r="D14" s="82"/>
      <c r="E14" s="82"/>
      <c r="F14" s="82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8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6728281</v>
      </c>
      <c r="K17" s="25"/>
      <c r="L17" s="81"/>
      <c r="M17" s="22" t="s">
        <v>14</v>
      </c>
      <c r="N17" s="24">
        <f>N18+N19+N20++N21+N22+N23+N24+N25</f>
        <v>6728281</v>
      </c>
      <c r="O17" s="24">
        <f>O18+O19+O20++O21+O22+O23+O24+O25</f>
        <v>4139189</v>
      </c>
      <c r="P17" s="26"/>
      <c r="Q17" s="26"/>
      <c r="R17" s="27"/>
    </row>
    <row r="18" spans="1:18" s="49" customFormat="1" ht="23.25">
      <c r="A18" s="81">
        <v>3</v>
      </c>
      <c r="B18" s="28" t="s">
        <v>33</v>
      </c>
      <c r="C18" s="84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>+C18+G18+H18+I18+F18</f>
        <v>1235297</v>
      </c>
      <c r="K18" s="10"/>
      <c r="L18" s="28">
        <v>3</v>
      </c>
      <c r="M18" s="28" t="s">
        <v>33</v>
      </c>
      <c r="N18" s="30">
        <v>1235297</v>
      </c>
      <c r="O18" s="30">
        <v>981882</v>
      </c>
      <c r="P18" s="31"/>
      <c r="Q18" s="31"/>
      <c r="R18" s="32"/>
    </row>
    <row r="19" spans="1:18" ht="23.25">
      <c r="A19" s="8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/>
      <c r="H19" s="50"/>
      <c r="I19" s="51"/>
      <c r="J19" s="24">
        <f>SUM(C19:I19)</f>
        <v>377179</v>
      </c>
      <c r="K19" s="10"/>
      <c r="L19" s="28">
        <v>5</v>
      </c>
      <c r="M19" s="28" t="s">
        <v>15</v>
      </c>
      <c r="N19" s="30">
        <v>377179</v>
      </c>
      <c r="O19" s="30">
        <v>548954</v>
      </c>
      <c r="P19" s="31"/>
      <c r="Q19" s="31"/>
      <c r="R19" s="32"/>
    </row>
    <row r="20" spans="1:18" ht="23.25">
      <c r="A20" s="8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10623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0"/>
        <v>4115805</v>
      </c>
      <c r="K21" s="32"/>
      <c r="L21" s="28">
        <v>8</v>
      </c>
      <c r="M21" s="28" t="s">
        <v>16</v>
      </c>
      <c r="N21" s="30">
        <v>4115805</v>
      </c>
      <c r="O21" s="30">
        <v>2220157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10000</v>
      </c>
      <c r="O22" s="30">
        <v>823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21248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355502</v>
      </c>
      <c r="P24" s="31"/>
      <c r="Q24" s="31"/>
      <c r="R24" s="32"/>
    </row>
    <row r="25" spans="1:18" ht="23.25">
      <c r="A25" s="8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0</v>
      </c>
      <c r="P25" s="31"/>
      <c r="Q25" s="31"/>
      <c r="R25" s="10"/>
    </row>
    <row r="26" spans="1:18">
      <c r="A26" s="8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488110</v>
      </c>
      <c r="G26" s="23">
        <f>G27+G28+G29+G30+G32+G33+G40+G42+G43+G41</f>
        <v>0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6713316</v>
      </c>
      <c r="K26" s="27"/>
      <c r="L26" s="81"/>
      <c r="M26" s="22" t="s">
        <v>18</v>
      </c>
      <c r="N26" s="24">
        <f>N27+N28+N29+N30+N31+N32+N33+N40+N41+N42+N43</f>
        <v>6713316</v>
      </c>
      <c r="O26" s="24">
        <f>O27+O28+O29+O30+O32+O33+O40+O41+O42+O43</f>
        <v>3962538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84">
        <v>1891450</v>
      </c>
      <c r="D27" s="84"/>
      <c r="E27" s="84"/>
      <c r="F27" s="81">
        <v>6960</v>
      </c>
      <c r="G27" s="84"/>
      <c r="H27" s="84"/>
      <c r="I27" s="8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1048931</v>
      </c>
      <c r="P27" s="31"/>
      <c r="Q27" s="31"/>
      <c r="R27" s="32"/>
    </row>
    <row r="28" spans="1:18" ht="34.5">
      <c r="A28" s="28">
        <v>22</v>
      </c>
      <c r="B28" s="28" t="s">
        <v>20</v>
      </c>
      <c r="C28" s="84">
        <v>1786100</v>
      </c>
      <c r="D28" s="84">
        <v>148910</v>
      </c>
      <c r="E28" s="48">
        <v>3000</v>
      </c>
      <c r="F28" s="34">
        <v>28290</v>
      </c>
      <c r="G28" s="84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1966300</v>
      </c>
      <c r="O28" s="30">
        <v>942160</v>
      </c>
      <c r="P28" s="31"/>
      <c r="Q28" s="31"/>
      <c r="R28" s="32"/>
    </row>
    <row r="29" spans="1:18" ht="34.5">
      <c r="A29" s="28">
        <v>23</v>
      </c>
      <c r="B29" s="28" t="s">
        <v>28</v>
      </c>
      <c r="C29" s="84">
        <v>59583</v>
      </c>
      <c r="D29" s="84">
        <v>0</v>
      </c>
      <c r="E29" s="30"/>
      <c r="F29" s="34"/>
      <c r="G29" s="84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84">
        <v>1318674</v>
      </c>
      <c r="D30" s="84">
        <v>76563</v>
      </c>
      <c r="E30" s="30">
        <v>54803</v>
      </c>
      <c r="F30" s="34">
        <v>205251</v>
      </c>
      <c r="G30" s="84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1231892</v>
      </c>
      <c r="P30" s="31"/>
      <c r="Q30" s="31"/>
      <c r="R30" s="32"/>
    </row>
    <row r="31" spans="1:18">
      <c r="A31" s="28">
        <v>25</v>
      </c>
      <c r="B31" s="28" t="s">
        <v>46</v>
      </c>
      <c r="C31" s="84">
        <v>10</v>
      </c>
      <c r="D31" s="8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84">
        <v>0</v>
      </c>
      <c r="D32" s="84">
        <v>0</v>
      </c>
      <c r="E32" s="30">
        <v>71</v>
      </c>
      <c r="F32" s="34">
        <v>1021</v>
      </c>
      <c r="G32" s="84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1509</v>
      </c>
      <c r="P32" s="31"/>
      <c r="Q32" s="31"/>
      <c r="R32" s="32"/>
    </row>
    <row r="33" spans="1:18" ht="34.5">
      <c r="A33" s="28">
        <v>29</v>
      </c>
      <c r="B33" s="28" t="s">
        <v>21</v>
      </c>
      <c r="C33" s="84">
        <f>SUM(C34:C39)</f>
        <v>34000</v>
      </c>
      <c r="D33" s="23">
        <f>SUM(D34:D39)</f>
        <v>53827</v>
      </c>
      <c r="E33" s="84">
        <f>SUM(E34:E39)</f>
        <v>0</v>
      </c>
      <c r="F33" s="84"/>
      <c r="G33" s="84"/>
      <c r="H33" s="84"/>
      <c r="I33" s="84"/>
      <c r="J33" s="30">
        <f>SUM(J34:J39)</f>
        <v>92587</v>
      </c>
      <c r="K33" s="32"/>
      <c r="L33" s="28">
        <v>29</v>
      </c>
      <c r="M33" s="28" t="s">
        <v>21</v>
      </c>
      <c r="N33" s="30">
        <v>92587</v>
      </c>
      <c r="O33" s="30">
        <f>SUM(O34:O39)</f>
        <v>33401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81"/>
      <c r="G34" s="37"/>
      <c r="H34" s="34"/>
      <c r="I34" s="8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81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4080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9680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84">
        <v>259550</v>
      </c>
      <c r="D40" s="42">
        <v>159898</v>
      </c>
      <c r="E40" s="42"/>
      <c r="F40" s="40">
        <v>246588</v>
      </c>
      <c r="G40" s="42"/>
      <c r="H40" s="42"/>
      <c r="I40" s="40"/>
      <c r="J40" s="30">
        <f>SUM(C40:I40)</f>
        <v>666036</v>
      </c>
      <c r="K40" s="41"/>
      <c r="L40" s="28">
        <v>31</v>
      </c>
      <c r="M40" s="38" t="s">
        <v>31</v>
      </c>
      <c r="N40" s="30">
        <v>666036</v>
      </c>
      <c r="O40" s="30">
        <v>391753</v>
      </c>
      <c r="P40" s="31"/>
      <c r="Q40" s="31"/>
      <c r="R40" s="32"/>
    </row>
    <row r="41" spans="1:18" ht="19.5">
      <c r="A41" s="28">
        <v>33</v>
      </c>
      <c r="B41" s="38" t="s">
        <v>37</v>
      </c>
      <c r="C41" s="84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84">
        <v>35000</v>
      </c>
      <c r="D42" s="84">
        <v>310507</v>
      </c>
      <c r="E42" s="42"/>
      <c r="F42" s="40"/>
      <c r="G42" s="8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81">
        <v>0</v>
      </c>
      <c r="E43" s="81"/>
      <c r="F43" s="30"/>
      <c r="G43" s="81"/>
      <c r="H43" s="81"/>
      <c r="I43" s="30"/>
      <c r="J43" s="30">
        <f t="shared" si="3"/>
        <v>10000</v>
      </c>
      <c r="K43" s="5"/>
      <c r="L43" s="8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8">
    <mergeCell ref="A8:B8"/>
    <mergeCell ref="A2:O3"/>
    <mergeCell ref="A5:H5"/>
    <mergeCell ref="A6:B6"/>
    <mergeCell ref="G6:H6"/>
    <mergeCell ref="A7:B7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S49"/>
  <sheetViews>
    <sheetView topLeftCell="A13" workbookViewId="0">
      <selection activeCell="B11" sqref="B11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1"/>
      <c r="Q2" s="1"/>
      <c r="R2" s="1"/>
      <c r="S2" s="1"/>
    </row>
    <row r="3" spans="1:19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1"/>
      <c r="Q3" s="1"/>
      <c r="R3" s="1"/>
      <c r="S3" s="1"/>
    </row>
    <row r="4" spans="1:19" ht="15.75" thickBot="1"/>
    <row r="5" spans="1:19" ht="15" customHeight="1">
      <c r="A5" s="98" t="s">
        <v>1</v>
      </c>
      <c r="B5" s="99"/>
      <c r="C5" s="99"/>
      <c r="D5" s="99"/>
      <c r="E5" s="99"/>
      <c r="F5" s="99"/>
      <c r="G5" s="99"/>
      <c r="H5" s="99"/>
      <c r="I5" s="2"/>
      <c r="J5" s="2"/>
      <c r="K5" s="2"/>
      <c r="L5" s="3"/>
    </row>
    <row r="6" spans="1:19" ht="15" customHeight="1">
      <c r="A6" s="96" t="s">
        <v>2</v>
      </c>
      <c r="B6" s="96"/>
      <c r="C6" s="90"/>
      <c r="D6" s="60"/>
      <c r="E6" s="60"/>
      <c r="F6" s="60"/>
      <c r="G6" s="100"/>
      <c r="H6" s="101"/>
      <c r="I6" s="5"/>
      <c r="J6" s="5"/>
    </row>
    <row r="7" spans="1:19">
      <c r="A7" s="96" t="s">
        <v>3</v>
      </c>
      <c r="B7" s="96"/>
      <c r="C7" s="90"/>
      <c r="D7" s="5"/>
      <c r="E7" s="5"/>
      <c r="F7" s="5"/>
      <c r="G7" s="5"/>
      <c r="H7" s="5"/>
      <c r="I7" s="5"/>
      <c r="J7" s="5"/>
      <c r="K7" s="6"/>
      <c r="L7" s="6"/>
    </row>
    <row r="8" spans="1:19">
      <c r="A8" s="96" t="s">
        <v>4</v>
      </c>
      <c r="B8" s="96"/>
      <c r="C8" s="90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87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6851434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57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13" t="s">
        <v>10</v>
      </c>
      <c r="H13" s="114"/>
      <c r="I13" s="115"/>
      <c r="J13" s="102" t="s">
        <v>11</v>
      </c>
      <c r="K13" s="15"/>
      <c r="L13" s="89"/>
      <c r="M13" s="89"/>
      <c r="N13" s="89"/>
      <c r="O13" s="89"/>
      <c r="P13" s="15"/>
      <c r="Q13" s="15"/>
      <c r="R13" s="15"/>
    </row>
    <row r="14" spans="1:19">
      <c r="A14" s="103"/>
      <c r="B14" s="103"/>
      <c r="C14" s="103"/>
      <c r="D14" s="86"/>
      <c r="E14" s="86"/>
      <c r="F14" s="86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90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6861424</v>
      </c>
      <c r="K17" s="25"/>
      <c r="L17" s="90"/>
      <c r="M17" s="22" t="s">
        <v>14</v>
      </c>
      <c r="N17" s="24">
        <f>N18+N19+N20++N21+N22+N23+N24+N25</f>
        <v>6851434</v>
      </c>
      <c r="O17" s="24">
        <f>O18+O19+O20++O21+O22+O23+O24+O25</f>
        <v>5529256</v>
      </c>
      <c r="P17" s="26"/>
      <c r="Q17" s="26"/>
      <c r="R17" s="27"/>
    </row>
    <row r="18" spans="1:18" s="49" customFormat="1" ht="23.25">
      <c r="A18" s="90">
        <v>3</v>
      </c>
      <c r="B18" s="28" t="s">
        <v>33</v>
      </c>
      <c r="C18" s="88">
        <v>1234297</v>
      </c>
      <c r="D18" s="50">
        <v>0</v>
      </c>
      <c r="E18" s="50"/>
      <c r="F18" s="50">
        <v>1000</v>
      </c>
      <c r="G18" s="50">
        <v>4900</v>
      </c>
      <c r="H18" s="50"/>
      <c r="I18" s="50"/>
      <c r="J18" s="24">
        <f>+C18+G18+H18+I18+F18</f>
        <v>1240197</v>
      </c>
      <c r="K18" s="10"/>
      <c r="L18" s="28">
        <v>3</v>
      </c>
      <c r="M18" s="28" t="s">
        <v>33</v>
      </c>
      <c r="N18" s="30">
        <v>1240197</v>
      </c>
      <c r="O18" s="30">
        <v>1179630</v>
      </c>
      <c r="P18" s="31"/>
      <c r="Q18" s="31"/>
      <c r="R18" s="32"/>
    </row>
    <row r="19" spans="1:18" ht="23.25">
      <c r="A19" s="90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>
        <v>125291</v>
      </c>
      <c r="H19" s="50"/>
      <c r="I19" s="51"/>
      <c r="J19" s="24">
        <f>SUM(C19:I19)</f>
        <v>502470</v>
      </c>
      <c r="K19" s="10"/>
      <c r="L19" s="28">
        <v>5</v>
      </c>
      <c r="M19" s="28" t="s">
        <v>15</v>
      </c>
      <c r="N19" s="30">
        <v>502470</v>
      </c>
      <c r="O19" s="30">
        <v>613164</v>
      </c>
      <c r="P19" s="31"/>
      <c r="Q19" s="31"/>
      <c r="R19" s="32"/>
    </row>
    <row r="20" spans="1:18" ht="23.25">
      <c r="A20" s="90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10923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>
        <v>2952</v>
      </c>
      <c r="H21" s="52"/>
      <c r="I21" s="53"/>
      <c r="J21" s="24">
        <f t="shared" si="0"/>
        <v>4118757</v>
      </c>
      <c r="K21" s="32"/>
      <c r="L21" s="28">
        <v>8</v>
      </c>
      <c r="M21" s="28" t="s">
        <v>16</v>
      </c>
      <c r="N21" s="30">
        <v>4118757</v>
      </c>
      <c r="O21" s="30">
        <v>2580399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</v>
      </c>
      <c r="O22" s="30">
        <v>3997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35931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480950</v>
      </c>
      <c r="P24" s="31"/>
      <c r="Q24" s="31"/>
      <c r="R24" s="32"/>
    </row>
    <row r="25" spans="1:18" ht="23.25">
      <c r="A25" s="90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90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492885</v>
      </c>
      <c r="G26" s="23">
        <f>G27+G28+G29+G30+G32+G33+G40+G42+G43+G41</f>
        <v>250748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6975339</v>
      </c>
      <c r="K26" s="27"/>
      <c r="L26" s="90"/>
      <c r="M26" s="22" t="s">
        <v>18</v>
      </c>
      <c r="N26" s="24">
        <f>N27+N28+N29+N30+N31+N32+N33+N40+N41+N42+N43</f>
        <v>6976348</v>
      </c>
      <c r="O26" s="24">
        <f>O27+O28+O29+O30+O32+O33+O40+O41+O42+O43</f>
        <v>4566476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88">
        <v>1891450</v>
      </c>
      <c r="D27" s="88"/>
      <c r="E27" s="88"/>
      <c r="F27" s="90">
        <v>6960</v>
      </c>
      <c r="G27" s="88">
        <v>13275</v>
      </c>
      <c r="H27" s="88"/>
      <c r="I27" s="90"/>
      <c r="J27" s="30">
        <f>SUM(C27:I27)</f>
        <v>1911685</v>
      </c>
      <c r="K27" s="32"/>
      <c r="L27" s="28">
        <v>21</v>
      </c>
      <c r="M27" s="28" t="s">
        <v>19</v>
      </c>
      <c r="N27" s="30">
        <v>1911685</v>
      </c>
      <c r="O27" s="30">
        <v>1253999</v>
      </c>
      <c r="P27" s="31"/>
      <c r="Q27" s="31"/>
      <c r="R27" s="32"/>
    </row>
    <row r="28" spans="1:18" ht="34.5">
      <c r="A28" s="28">
        <v>22</v>
      </c>
      <c r="B28" s="28" t="s">
        <v>20</v>
      </c>
      <c r="C28" s="88">
        <v>1786100</v>
      </c>
      <c r="D28" s="88">
        <v>148910</v>
      </c>
      <c r="E28" s="48">
        <v>3000</v>
      </c>
      <c r="F28" s="34">
        <v>28290</v>
      </c>
      <c r="G28" s="88">
        <v>36980</v>
      </c>
      <c r="H28" s="48"/>
      <c r="I28" s="34"/>
      <c r="J28" s="30">
        <f>SUM(C28:I28)</f>
        <v>2003280</v>
      </c>
      <c r="K28" s="32"/>
      <c r="L28" s="28">
        <v>22</v>
      </c>
      <c r="M28" s="28" t="s">
        <v>20</v>
      </c>
      <c r="N28" s="30">
        <v>2003480</v>
      </c>
      <c r="O28" s="30">
        <v>1148226</v>
      </c>
      <c r="P28" s="31"/>
      <c r="Q28" s="31"/>
      <c r="R28" s="32"/>
    </row>
    <row r="29" spans="1:18" ht="34.5">
      <c r="A29" s="28">
        <v>23</v>
      </c>
      <c r="B29" s="28" t="s">
        <v>28</v>
      </c>
      <c r="C29" s="88">
        <v>59583</v>
      </c>
      <c r="D29" s="88">
        <v>0</v>
      </c>
      <c r="E29" s="30"/>
      <c r="F29" s="34"/>
      <c r="G29" s="88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88">
        <v>1318674</v>
      </c>
      <c r="D30" s="88">
        <v>76563</v>
      </c>
      <c r="E30" s="30">
        <v>54803</v>
      </c>
      <c r="F30" s="34">
        <v>205251</v>
      </c>
      <c r="G30" s="88">
        <v>200493</v>
      </c>
      <c r="H30" s="30"/>
      <c r="I30" s="34"/>
      <c r="J30" s="30">
        <f t="shared" ref="J30:J39" si="4">SUM(C30:I30)</f>
        <v>1855784</v>
      </c>
      <c r="K30" s="32"/>
      <c r="L30" s="28">
        <v>24</v>
      </c>
      <c r="M30" s="28" t="s">
        <v>15</v>
      </c>
      <c r="N30" s="30">
        <v>1855783</v>
      </c>
      <c r="O30" s="30">
        <v>1419215</v>
      </c>
      <c r="P30" s="31"/>
      <c r="Q30" s="31"/>
      <c r="R30" s="32"/>
    </row>
    <row r="31" spans="1:18">
      <c r="A31" s="28">
        <v>25</v>
      </c>
      <c r="B31" s="28" t="s">
        <v>46</v>
      </c>
      <c r="C31" s="88">
        <v>10</v>
      </c>
      <c r="D31" s="88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88">
        <v>0</v>
      </c>
      <c r="D32" s="88">
        <v>0</v>
      </c>
      <c r="E32" s="30">
        <v>71</v>
      </c>
      <c r="F32" s="34">
        <v>1021</v>
      </c>
      <c r="G32" s="88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1902</v>
      </c>
      <c r="O32" s="30">
        <v>1605</v>
      </c>
      <c r="P32" s="31"/>
      <c r="Q32" s="31"/>
      <c r="R32" s="32"/>
    </row>
    <row r="33" spans="1:18" ht="34.5">
      <c r="A33" s="28">
        <v>29</v>
      </c>
      <c r="B33" s="28" t="s">
        <v>21</v>
      </c>
      <c r="C33" s="88">
        <f>SUM(C34:C39)</f>
        <v>34000</v>
      </c>
      <c r="D33" s="23">
        <f>SUM(D34:D39)</f>
        <v>53827</v>
      </c>
      <c r="E33" s="88">
        <f>SUM(E34:E39)</f>
        <v>0</v>
      </c>
      <c r="F33" s="88"/>
      <c r="G33" s="88"/>
      <c r="H33" s="88"/>
      <c r="I33" s="88"/>
      <c r="J33" s="30">
        <f>SUM(J34:J39)</f>
        <v>99087</v>
      </c>
      <c r="K33" s="32"/>
      <c r="L33" s="28">
        <v>29</v>
      </c>
      <c r="M33" s="28" t="s">
        <v>21</v>
      </c>
      <c r="N33" s="30">
        <f>SUM(N34:N39)</f>
        <v>99087</v>
      </c>
      <c r="O33" s="30">
        <f>SUM(O34:O39)</f>
        <v>35612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90"/>
      <c r="G34" s="37"/>
      <c r="H34" s="34"/>
      <c r="I34" s="90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90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>
        <v>3000</v>
      </c>
      <c r="H36" s="42"/>
      <c r="I36" s="40"/>
      <c r="J36" s="62">
        <f t="shared" si="4"/>
        <v>11992</v>
      </c>
      <c r="K36" s="41"/>
      <c r="L36" s="9">
        <v>4</v>
      </c>
      <c r="M36" s="28" t="s">
        <v>23</v>
      </c>
      <c r="N36" s="30">
        <v>11992</v>
      </c>
      <c r="O36" s="30">
        <v>6208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>
        <v>3500</v>
      </c>
      <c r="H38" s="42"/>
      <c r="I38" s="40"/>
      <c r="J38" s="62">
        <f t="shared" si="4"/>
        <v>14268</v>
      </c>
      <c r="K38" s="32"/>
      <c r="L38" s="9">
        <v>6</v>
      </c>
      <c r="M38" s="28" t="s">
        <v>25</v>
      </c>
      <c r="N38" s="30">
        <v>14268</v>
      </c>
      <c r="O38" s="30">
        <v>9763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88">
        <v>259550</v>
      </c>
      <c r="D40" s="42">
        <v>159898</v>
      </c>
      <c r="E40" s="42"/>
      <c r="F40" s="40">
        <v>251363</v>
      </c>
      <c r="G40" s="42"/>
      <c r="H40" s="42"/>
      <c r="I40" s="40"/>
      <c r="J40" s="30">
        <f>SUM(C40:I40)</f>
        <v>670811</v>
      </c>
      <c r="K40" s="41"/>
      <c r="L40" s="28">
        <v>31</v>
      </c>
      <c r="M40" s="38" t="s">
        <v>31</v>
      </c>
      <c r="N40" s="30">
        <v>670811</v>
      </c>
      <c r="O40" s="30">
        <v>394927</v>
      </c>
      <c r="P40" s="31"/>
      <c r="Q40" s="31"/>
      <c r="R40" s="32"/>
    </row>
    <row r="41" spans="1:18" ht="19.5">
      <c r="A41" s="28">
        <v>33</v>
      </c>
      <c r="B41" s="38" t="s">
        <v>37</v>
      </c>
      <c r="C41" s="88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88">
        <v>35000</v>
      </c>
      <c r="D42" s="88">
        <v>310507</v>
      </c>
      <c r="E42" s="42"/>
      <c r="F42" s="40"/>
      <c r="G42" s="88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90">
        <v>0</v>
      </c>
      <c r="E43" s="90"/>
      <c r="F43" s="30"/>
      <c r="G43" s="90"/>
      <c r="H43" s="90"/>
      <c r="I43" s="30"/>
      <c r="J43" s="30">
        <f t="shared" si="3"/>
        <v>10000</v>
      </c>
      <c r="K43" s="5"/>
      <c r="L43" s="90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N14:N16"/>
    <mergeCell ref="O14:O16"/>
    <mergeCell ref="G13:I13"/>
    <mergeCell ref="B9:C9"/>
    <mergeCell ref="B10:C10"/>
    <mergeCell ref="A12:J12"/>
    <mergeCell ref="L12:O12"/>
    <mergeCell ref="A13:A16"/>
    <mergeCell ref="B13:B16"/>
    <mergeCell ref="C13:C16"/>
    <mergeCell ref="J13:J16"/>
    <mergeCell ref="L14:L16"/>
    <mergeCell ref="M14:M16"/>
    <mergeCell ref="A8:B8"/>
    <mergeCell ref="A2:O3"/>
    <mergeCell ref="A5:H5"/>
    <mergeCell ref="A6:B6"/>
    <mergeCell ref="G6:H6"/>
    <mergeCell ref="A7:B7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S49"/>
  <sheetViews>
    <sheetView tabSelected="1" workbookViewId="0">
      <selection activeCell="L10" sqref="L10"/>
    </sheetView>
  </sheetViews>
  <sheetFormatPr baseColWidth="10" defaultRowHeight="15"/>
  <cols>
    <col min="1" max="1" width="8.28515625" customWidth="1"/>
    <col min="2" max="3" width="13" customWidth="1"/>
    <col min="4" max="4" width="9.140625" customWidth="1"/>
    <col min="5" max="5" width="9" customWidth="1"/>
    <col min="6" max="6" width="11.7109375" customWidth="1"/>
    <col min="7" max="7" width="11" customWidth="1"/>
    <col min="8" max="8" width="10" customWidth="1"/>
    <col min="9" max="9" width="9.28515625" customWidth="1"/>
    <col min="10" max="10" width="14.7109375" customWidth="1"/>
    <col min="11" max="11" width="7.42578125" customWidth="1"/>
    <col min="12" max="12" width="10.5703125" customWidth="1"/>
    <col min="13" max="13" width="13.140625" customWidth="1"/>
  </cols>
  <sheetData>
    <row r="2" spans="1:19" ht="15" customHeight="1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1"/>
      <c r="Q2" s="1"/>
      <c r="R2" s="1"/>
      <c r="S2" s="1"/>
    </row>
    <row r="3" spans="1:19" ht="1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1"/>
      <c r="Q3" s="1"/>
      <c r="R3" s="1"/>
      <c r="S3" s="1"/>
    </row>
    <row r="4" spans="1:19" ht="15.75" thickBot="1"/>
    <row r="5" spans="1:19" ht="15" customHeight="1">
      <c r="A5" s="98" t="s">
        <v>1</v>
      </c>
      <c r="B5" s="99"/>
      <c r="C5" s="99"/>
      <c r="D5" s="99"/>
      <c r="E5" s="99"/>
      <c r="F5" s="99"/>
      <c r="G5" s="99"/>
      <c r="H5" s="99"/>
      <c r="I5" s="2"/>
      <c r="J5" s="2"/>
      <c r="K5" s="2"/>
      <c r="L5" s="3"/>
    </row>
    <row r="6" spans="1:19" ht="15" customHeight="1">
      <c r="A6" s="96" t="s">
        <v>2</v>
      </c>
      <c r="B6" s="96"/>
      <c r="C6" s="91"/>
      <c r="D6" s="60"/>
      <c r="E6" s="60"/>
      <c r="F6" s="60"/>
      <c r="G6" s="100"/>
      <c r="H6" s="101"/>
      <c r="I6" s="5"/>
      <c r="J6" s="5"/>
    </row>
    <row r="7" spans="1:19">
      <c r="A7" s="96" t="s">
        <v>3</v>
      </c>
      <c r="B7" s="96"/>
      <c r="C7" s="91"/>
      <c r="D7" s="5"/>
      <c r="E7" s="5"/>
      <c r="F7" s="5"/>
      <c r="G7" s="5"/>
      <c r="H7" s="5"/>
      <c r="I7" s="5"/>
      <c r="J7" s="5"/>
      <c r="K7" s="6"/>
      <c r="L7" s="6"/>
    </row>
    <row r="8" spans="1:19">
      <c r="A8" s="96" t="s">
        <v>4</v>
      </c>
      <c r="B8" s="96"/>
      <c r="C8" s="91"/>
      <c r="D8" s="5"/>
      <c r="E8" s="5"/>
      <c r="F8" s="5"/>
      <c r="G8" s="5"/>
      <c r="H8" s="5"/>
      <c r="I8" s="5"/>
      <c r="J8" s="5"/>
      <c r="K8" s="5"/>
      <c r="L8" s="5"/>
    </row>
    <row r="9" spans="1:19" ht="35.25" customHeight="1">
      <c r="A9" s="93" t="s">
        <v>5</v>
      </c>
      <c r="B9" s="104" t="s">
        <v>6</v>
      </c>
      <c r="C9" s="104"/>
      <c r="D9" s="8"/>
      <c r="E9" s="8"/>
      <c r="F9" s="8"/>
      <c r="G9" s="8"/>
      <c r="H9" s="8"/>
      <c r="I9" s="8"/>
    </row>
    <row r="10" spans="1:19" ht="51" customHeight="1">
      <c r="A10" s="9" t="s">
        <v>40</v>
      </c>
      <c r="B10" s="105">
        <v>6718291</v>
      </c>
      <c r="C10" s="105"/>
      <c r="D10" s="10"/>
      <c r="E10" s="10"/>
      <c r="F10" s="10"/>
      <c r="G10" s="10"/>
      <c r="H10" s="10"/>
      <c r="I10" s="10"/>
    </row>
    <row r="11" spans="1:19" ht="15.75" thickBot="1"/>
    <row r="12" spans="1:19" ht="42.75" customHeight="1" thickBot="1">
      <c r="A12" s="106" t="s">
        <v>48</v>
      </c>
      <c r="B12" s="107"/>
      <c r="C12" s="107"/>
      <c r="D12" s="107"/>
      <c r="E12" s="107"/>
      <c r="F12" s="107"/>
      <c r="G12" s="107"/>
      <c r="H12" s="107"/>
      <c r="I12" s="107"/>
      <c r="J12" s="108"/>
      <c r="K12" s="11"/>
      <c r="L12" s="109" t="s">
        <v>58</v>
      </c>
      <c r="M12" s="110"/>
      <c r="N12" s="110"/>
      <c r="O12" s="111"/>
      <c r="P12" s="11"/>
      <c r="Q12" s="11"/>
      <c r="R12" s="11"/>
      <c r="S12" s="11"/>
    </row>
    <row r="13" spans="1:19" ht="15" customHeight="1" thickBot="1">
      <c r="A13" s="102" t="s">
        <v>7</v>
      </c>
      <c r="B13" s="102" t="s">
        <v>8</v>
      </c>
      <c r="C13" s="102" t="s">
        <v>9</v>
      </c>
      <c r="D13" s="61"/>
      <c r="E13" s="61"/>
      <c r="F13" s="61"/>
      <c r="G13" s="113" t="s">
        <v>10</v>
      </c>
      <c r="H13" s="114"/>
      <c r="I13" s="115"/>
      <c r="J13" s="102" t="s">
        <v>11</v>
      </c>
      <c r="K13" s="15"/>
      <c r="L13" s="95"/>
      <c r="M13" s="95"/>
      <c r="N13" s="95"/>
      <c r="O13" s="95"/>
      <c r="P13" s="15"/>
      <c r="Q13" s="15"/>
      <c r="R13" s="15"/>
    </row>
    <row r="14" spans="1:19">
      <c r="A14" s="103"/>
      <c r="B14" s="103"/>
      <c r="C14" s="103"/>
      <c r="D14" s="92"/>
      <c r="E14" s="92"/>
      <c r="F14" s="92"/>
      <c r="G14" s="17"/>
      <c r="H14" s="17"/>
      <c r="I14" s="18"/>
      <c r="J14" s="103"/>
      <c r="K14" s="15"/>
      <c r="L14" s="102" t="s">
        <v>7</v>
      </c>
      <c r="M14" s="102" t="s">
        <v>8</v>
      </c>
      <c r="N14" s="102" t="s">
        <v>12</v>
      </c>
      <c r="O14" s="102" t="s">
        <v>38</v>
      </c>
      <c r="P14" s="15"/>
      <c r="Q14" s="15"/>
      <c r="R14" s="15"/>
    </row>
    <row r="15" spans="1:19" ht="22.5" customHeight="1">
      <c r="A15" s="103"/>
      <c r="B15" s="103"/>
      <c r="C15" s="103"/>
      <c r="D15" s="19" t="s">
        <v>41</v>
      </c>
      <c r="E15" s="19" t="s">
        <v>42</v>
      </c>
      <c r="F15" s="54" t="s">
        <v>54</v>
      </c>
      <c r="G15" s="19" t="s">
        <v>55</v>
      </c>
      <c r="H15" s="19" t="s">
        <v>45</v>
      </c>
      <c r="I15" s="54"/>
      <c r="J15" s="103"/>
      <c r="K15" s="15"/>
      <c r="L15" s="103"/>
      <c r="M15" s="103"/>
      <c r="N15" s="103"/>
      <c r="O15" s="103"/>
      <c r="P15" s="15"/>
      <c r="Q15" s="15"/>
      <c r="R15" s="15"/>
    </row>
    <row r="16" spans="1:19" ht="25.5" customHeight="1">
      <c r="A16" s="112"/>
      <c r="B16" s="112"/>
      <c r="C16" s="112"/>
      <c r="D16" s="20" t="s">
        <v>13</v>
      </c>
      <c r="E16" s="20" t="s">
        <v>13</v>
      </c>
      <c r="F16" s="21" t="s">
        <v>13</v>
      </c>
      <c r="G16" s="20" t="s">
        <v>13</v>
      </c>
      <c r="H16" s="20" t="s">
        <v>13</v>
      </c>
      <c r="I16" s="21" t="s">
        <v>13</v>
      </c>
      <c r="J16" s="112"/>
      <c r="K16" s="15"/>
      <c r="L16" s="103"/>
      <c r="M16" s="103"/>
      <c r="N16" s="103"/>
      <c r="O16" s="103"/>
      <c r="P16" s="15"/>
      <c r="Q16" s="15"/>
      <c r="R16" s="15"/>
    </row>
    <row r="17" spans="1:18">
      <c r="A17" s="91"/>
      <c r="B17" s="22" t="s">
        <v>14</v>
      </c>
      <c r="C17" s="23">
        <f>C18+C19+C20+C21+C22+C24+C25</f>
        <v>5422857</v>
      </c>
      <c r="D17" s="23">
        <f>D18+D19+D20+D21+D22+D24+D25</f>
        <v>749705</v>
      </c>
      <c r="E17" s="23">
        <f>E18+E19+E20+E21+E22+E24+E25</f>
        <v>57874</v>
      </c>
      <c r="F17" s="23">
        <f>F18+F19+F20+F21+F22+F24+F25</f>
        <v>497845</v>
      </c>
      <c r="G17" s="23"/>
      <c r="H17" s="23"/>
      <c r="I17" s="23"/>
      <c r="J17" s="24">
        <f>SUM(J18:J25)</f>
        <v>6728281</v>
      </c>
      <c r="K17" s="25"/>
      <c r="L17" s="91"/>
      <c r="M17" s="22" t="s">
        <v>14</v>
      </c>
      <c r="N17" s="24">
        <f>N18+N19+N20++N21+N22+N23+N24+N25</f>
        <v>6718291</v>
      </c>
      <c r="O17" s="24">
        <f>O18+O19+O20++O21+O22+O23+O24+O25</f>
        <v>6025833</v>
      </c>
      <c r="P17" s="26"/>
      <c r="Q17" s="26"/>
      <c r="R17" s="27"/>
    </row>
    <row r="18" spans="1:18" s="49" customFormat="1" ht="23.25">
      <c r="A18" s="91">
        <v>3</v>
      </c>
      <c r="B18" s="28" t="s">
        <v>33</v>
      </c>
      <c r="C18" s="94">
        <v>1234297</v>
      </c>
      <c r="D18" s="50">
        <v>0</v>
      </c>
      <c r="E18" s="50"/>
      <c r="F18" s="50">
        <v>1000</v>
      </c>
      <c r="G18" s="50"/>
      <c r="H18" s="50"/>
      <c r="I18" s="50"/>
      <c r="J18" s="24">
        <f>+C18+G18+H18+I18+F18</f>
        <v>1235297</v>
      </c>
      <c r="K18" s="10"/>
      <c r="L18" s="28">
        <v>3</v>
      </c>
      <c r="M18" s="28" t="s">
        <v>33</v>
      </c>
      <c r="N18" s="30">
        <v>1235297</v>
      </c>
      <c r="O18" s="30">
        <v>1315797</v>
      </c>
      <c r="P18" s="31"/>
      <c r="Q18" s="31"/>
      <c r="R18" s="32"/>
    </row>
    <row r="19" spans="1:18" ht="23.25">
      <c r="A19" s="91">
        <v>5</v>
      </c>
      <c r="B19" s="28" t="s">
        <v>15</v>
      </c>
      <c r="C19" s="50">
        <v>0</v>
      </c>
      <c r="D19" s="50">
        <v>76853</v>
      </c>
      <c r="E19" s="50">
        <v>54383</v>
      </c>
      <c r="F19" s="51">
        <v>245943</v>
      </c>
      <c r="G19" s="50"/>
      <c r="H19" s="50"/>
      <c r="I19" s="51"/>
      <c r="J19" s="24">
        <f>SUM(C19:I19)</f>
        <v>377179</v>
      </c>
      <c r="K19" s="10"/>
      <c r="L19" s="28">
        <v>5</v>
      </c>
      <c r="M19" s="28" t="s">
        <v>15</v>
      </c>
      <c r="N19" s="30">
        <v>377179</v>
      </c>
      <c r="O19" s="30">
        <v>692862</v>
      </c>
      <c r="P19" s="31"/>
      <c r="Q19" s="31"/>
      <c r="R19" s="32"/>
    </row>
    <row r="20" spans="1:18" ht="23.25">
      <c r="A20" s="91">
        <v>6</v>
      </c>
      <c r="B20" s="28" t="s">
        <v>34</v>
      </c>
      <c r="C20" s="50">
        <v>14000</v>
      </c>
      <c r="D20" s="50"/>
      <c r="E20" s="50"/>
      <c r="F20" s="51"/>
      <c r="G20" s="50"/>
      <c r="H20" s="50"/>
      <c r="I20" s="51"/>
      <c r="J20" s="24">
        <f t="shared" ref="J20:J25" si="0">SUM(C20:I20)</f>
        <v>14000</v>
      </c>
      <c r="K20" s="10"/>
      <c r="L20" s="28">
        <v>6</v>
      </c>
      <c r="M20" s="28" t="s">
        <v>34</v>
      </c>
      <c r="N20" s="30">
        <v>14000</v>
      </c>
      <c r="O20" s="30">
        <v>12626</v>
      </c>
      <c r="P20" s="31"/>
      <c r="Q20" s="31"/>
      <c r="R20" s="32"/>
    </row>
    <row r="21" spans="1:18" ht="23.25">
      <c r="A21" s="33">
        <v>8</v>
      </c>
      <c r="B21" s="28" t="s">
        <v>16</v>
      </c>
      <c r="C21" s="50">
        <v>4104500</v>
      </c>
      <c r="D21" s="51"/>
      <c r="E21" s="52">
        <v>3491</v>
      </c>
      <c r="F21" s="53">
        <v>7814</v>
      </c>
      <c r="G21" s="51"/>
      <c r="H21" s="52"/>
      <c r="I21" s="53"/>
      <c r="J21" s="24">
        <f t="shared" si="0"/>
        <v>4115805</v>
      </c>
      <c r="K21" s="32"/>
      <c r="L21" s="28">
        <v>8</v>
      </c>
      <c r="M21" s="28" t="s">
        <v>16</v>
      </c>
      <c r="N21" s="30">
        <v>4115805</v>
      </c>
      <c r="O21" s="30">
        <v>2843333</v>
      </c>
      <c r="P21" s="31"/>
      <c r="Q21" s="31"/>
      <c r="R21" s="32"/>
    </row>
    <row r="22" spans="1:18" ht="23.25">
      <c r="A22" s="33">
        <v>10</v>
      </c>
      <c r="B22" s="28" t="s">
        <v>35</v>
      </c>
      <c r="C22" s="50">
        <v>10000</v>
      </c>
      <c r="D22" s="51"/>
      <c r="E22" s="52"/>
      <c r="F22" s="53"/>
      <c r="G22" s="51"/>
      <c r="H22" s="52"/>
      <c r="I22" s="53"/>
      <c r="J22" s="24">
        <f t="shared" si="0"/>
        <v>10000</v>
      </c>
      <c r="K22" s="32"/>
      <c r="L22" s="28">
        <v>10</v>
      </c>
      <c r="M22" s="28" t="s">
        <v>35</v>
      </c>
      <c r="N22" s="30">
        <v>10</v>
      </c>
      <c r="O22" s="30">
        <v>4135</v>
      </c>
      <c r="P22" s="31"/>
      <c r="Q22" s="31"/>
      <c r="R22" s="32"/>
    </row>
    <row r="23" spans="1:18" ht="23.25">
      <c r="A23" s="9">
        <v>12</v>
      </c>
      <c r="B23" s="28" t="s">
        <v>39</v>
      </c>
      <c r="C23" s="50">
        <v>0</v>
      </c>
      <c r="D23" s="51"/>
      <c r="E23" s="52"/>
      <c r="F23" s="53"/>
      <c r="G23" s="51"/>
      <c r="H23" s="52"/>
      <c r="I23" s="53"/>
      <c r="J23" s="24">
        <f t="shared" si="0"/>
        <v>0</v>
      </c>
      <c r="K23" s="32"/>
      <c r="L23" s="28">
        <v>12</v>
      </c>
      <c r="M23" s="28" t="s">
        <v>39</v>
      </c>
      <c r="N23" s="30">
        <v>0</v>
      </c>
      <c r="O23" s="30">
        <v>36776</v>
      </c>
      <c r="P23" s="31"/>
      <c r="Q23" s="31"/>
      <c r="R23" s="32"/>
    </row>
    <row r="24" spans="1:18" ht="34.5">
      <c r="A24" s="33">
        <v>13</v>
      </c>
      <c r="B24" s="28" t="s">
        <v>36</v>
      </c>
      <c r="C24" s="50">
        <v>60</v>
      </c>
      <c r="D24" s="51">
        <v>108590</v>
      </c>
      <c r="E24" s="52"/>
      <c r="F24" s="53">
        <v>243088</v>
      </c>
      <c r="G24" s="51"/>
      <c r="H24" s="52"/>
      <c r="I24" s="53"/>
      <c r="J24" s="24">
        <f t="shared" si="0"/>
        <v>351738</v>
      </c>
      <c r="K24" s="32"/>
      <c r="L24" s="28">
        <v>13</v>
      </c>
      <c r="M24" s="28" t="s">
        <v>36</v>
      </c>
      <c r="N24" s="30">
        <v>351738</v>
      </c>
      <c r="O24" s="30">
        <v>496042</v>
      </c>
      <c r="P24" s="31"/>
      <c r="Q24" s="31"/>
      <c r="R24" s="32"/>
    </row>
    <row r="25" spans="1:18" ht="23.25">
      <c r="A25" s="91">
        <v>15</v>
      </c>
      <c r="B25" s="35" t="s">
        <v>17</v>
      </c>
      <c r="C25" s="50">
        <v>60000</v>
      </c>
      <c r="D25" s="51">
        <v>564262</v>
      </c>
      <c r="E25" s="51"/>
      <c r="F25" s="53"/>
      <c r="G25" s="51"/>
      <c r="H25" s="51"/>
      <c r="I25" s="53"/>
      <c r="J25" s="24">
        <f t="shared" si="0"/>
        <v>624262</v>
      </c>
      <c r="K25" s="36"/>
      <c r="L25" s="28">
        <v>15</v>
      </c>
      <c r="M25" s="35" t="s">
        <v>17</v>
      </c>
      <c r="N25" s="30">
        <v>624262</v>
      </c>
      <c r="O25" s="50">
        <v>624262</v>
      </c>
      <c r="P25" s="31"/>
      <c r="Q25" s="31"/>
      <c r="R25" s="10"/>
    </row>
    <row r="26" spans="1:18">
      <c r="A26" s="91"/>
      <c r="B26" s="22" t="s">
        <v>18</v>
      </c>
      <c r="C26" s="23">
        <f>C27+C28+C29+C30+C32+C33+C40+C42+C43+C41</f>
        <v>5412857</v>
      </c>
      <c r="D26" s="23">
        <f>D27+D28+D29+D30+D32+D33+D40+D42+D43+D41</f>
        <v>749705</v>
      </c>
      <c r="E26" s="23">
        <f t="shared" ref="E26:F26" si="1">E27+E28+E29+E30+E32+E33+E40+E42+E43+E41</f>
        <v>57874</v>
      </c>
      <c r="F26" s="23">
        <f t="shared" si="1"/>
        <v>492885</v>
      </c>
      <c r="G26" s="23">
        <f>G27+G28+G29+G30+G32+G33+G40+G42+G43+G41</f>
        <v>0</v>
      </c>
      <c r="H26" s="23">
        <f t="shared" ref="H26:I26" si="2">H27+H28+H29+H30+H32+H33+H40+H42+H43+H41</f>
        <v>0</v>
      </c>
      <c r="I26" s="23">
        <f t="shared" si="2"/>
        <v>0</v>
      </c>
      <c r="J26" s="24">
        <f>J27+J28+J29+J30+J31+J32+J33+J40+J41+J42+J43</f>
        <v>6718091</v>
      </c>
      <c r="K26" s="27"/>
      <c r="L26" s="91"/>
      <c r="M26" s="22" t="s">
        <v>18</v>
      </c>
      <c r="N26" s="24">
        <f>N27+N28+N29+N30+N31+N32+N33+N40+N41+N42+N43</f>
        <v>6718291</v>
      </c>
      <c r="O26" s="24">
        <f>O27+O28+O29+O30+O32+O33+O40+O41+O42+O43</f>
        <v>5168784</v>
      </c>
      <c r="P26" s="26"/>
      <c r="Q26" s="26"/>
      <c r="R26" s="27"/>
    </row>
    <row r="27" spans="1:18" ht="23.25">
      <c r="A27" s="28">
        <v>21</v>
      </c>
      <c r="B27" s="28" t="s">
        <v>19</v>
      </c>
      <c r="C27" s="94">
        <v>1891450</v>
      </c>
      <c r="D27" s="94"/>
      <c r="E27" s="94"/>
      <c r="F27" s="91">
        <v>6960</v>
      </c>
      <c r="G27" s="94"/>
      <c r="H27" s="94"/>
      <c r="I27" s="91"/>
      <c r="J27" s="30">
        <f>SUM(C27:I27)</f>
        <v>1898410</v>
      </c>
      <c r="K27" s="32"/>
      <c r="L27" s="28">
        <v>21</v>
      </c>
      <c r="M27" s="28" t="s">
        <v>19</v>
      </c>
      <c r="N27" s="30">
        <v>1898410</v>
      </c>
      <c r="O27" s="30">
        <v>1439461</v>
      </c>
      <c r="P27" s="31"/>
      <c r="Q27" s="31"/>
      <c r="R27" s="32"/>
    </row>
    <row r="28" spans="1:18" ht="34.5">
      <c r="A28" s="28">
        <v>22</v>
      </c>
      <c r="B28" s="28" t="s">
        <v>20</v>
      </c>
      <c r="C28" s="94">
        <v>1786100</v>
      </c>
      <c r="D28" s="94">
        <v>148910</v>
      </c>
      <c r="E28" s="48">
        <v>3000</v>
      </c>
      <c r="F28" s="34">
        <v>28290</v>
      </c>
      <c r="G28" s="94"/>
      <c r="H28" s="48"/>
      <c r="I28" s="34"/>
      <c r="J28" s="30">
        <f>SUM(C28:I28)</f>
        <v>1966300</v>
      </c>
      <c r="K28" s="32"/>
      <c r="L28" s="28">
        <v>22</v>
      </c>
      <c r="M28" s="28" t="s">
        <v>20</v>
      </c>
      <c r="N28" s="30">
        <v>1966500</v>
      </c>
      <c r="O28" s="30">
        <v>1308853</v>
      </c>
      <c r="P28" s="31"/>
      <c r="Q28" s="31"/>
      <c r="R28" s="32"/>
    </row>
    <row r="29" spans="1:18" ht="34.5">
      <c r="A29" s="28">
        <v>23</v>
      </c>
      <c r="B29" s="28" t="s">
        <v>28</v>
      </c>
      <c r="C29" s="94">
        <v>59583</v>
      </c>
      <c r="D29" s="94">
        <v>0</v>
      </c>
      <c r="E29" s="30"/>
      <c r="F29" s="34"/>
      <c r="G29" s="94"/>
      <c r="H29" s="30"/>
      <c r="I29" s="34"/>
      <c r="J29" s="30">
        <f t="shared" ref="J29:J43" si="3">+C29+G29+H29+I29</f>
        <v>59583</v>
      </c>
      <c r="K29" s="32"/>
      <c r="L29" s="28">
        <v>23</v>
      </c>
      <c r="M29" s="28" t="s">
        <v>28</v>
      </c>
      <c r="N29" s="30">
        <v>59583</v>
      </c>
      <c r="O29" s="30">
        <v>87</v>
      </c>
      <c r="P29" s="31"/>
      <c r="Q29" s="31"/>
      <c r="R29" s="32"/>
    </row>
    <row r="30" spans="1:18" ht="23.25">
      <c r="A30" s="28">
        <v>24</v>
      </c>
      <c r="B30" s="28" t="s">
        <v>15</v>
      </c>
      <c r="C30" s="94">
        <v>1318674</v>
      </c>
      <c r="D30" s="94">
        <v>76563</v>
      </c>
      <c r="E30" s="30">
        <v>54803</v>
      </c>
      <c r="F30" s="34">
        <v>205251</v>
      </c>
      <c r="G30" s="94"/>
      <c r="H30" s="30"/>
      <c r="I30" s="34"/>
      <c r="J30" s="30">
        <f t="shared" ref="J30:J39" si="4">SUM(C30:I30)</f>
        <v>1655291</v>
      </c>
      <c r="K30" s="32"/>
      <c r="L30" s="28">
        <v>24</v>
      </c>
      <c r="M30" s="28" t="s">
        <v>15</v>
      </c>
      <c r="N30" s="30">
        <v>1655291</v>
      </c>
      <c r="O30" s="30">
        <v>1612052</v>
      </c>
      <c r="P30" s="31"/>
      <c r="Q30" s="31"/>
      <c r="R30" s="32"/>
    </row>
    <row r="31" spans="1:18">
      <c r="A31" s="28">
        <v>25</v>
      </c>
      <c r="B31" s="28" t="s">
        <v>46</v>
      </c>
      <c r="C31" s="94">
        <v>10</v>
      </c>
      <c r="D31" s="94"/>
      <c r="E31" s="30"/>
      <c r="F31" s="34"/>
      <c r="G31" s="30"/>
      <c r="H31" s="30"/>
      <c r="I31" s="34"/>
      <c r="J31" s="30">
        <f t="shared" si="4"/>
        <v>10</v>
      </c>
      <c r="K31" s="32"/>
      <c r="L31" s="28">
        <v>25</v>
      </c>
      <c r="M31" s="28" t="s">
        <v>46</v>
      </c>
      <c r="N31" s="30">
        <v>10</v>
      </c>
      <c r="O31" s="30">
        <v>0</v>
      </c>
      <c r="P31" s="31"/>
      <c r="Q31" s="31"/>
      <c r="R31" s="32"/>
    </row>
    <row r="32" spans="1:18" ht="23.25">
      <c r="A32" s="28">
        <v>26</v>
      </c>
      <c r="B32" s="28" t="s">
        <v>29</v>
      </c>
      <c r="C32" s="94">
        <v>0</v>
      </c>
      <c r="D32" s="94">
        <v>0</v>
      </c>
      <c r="E32" s="30">
        <v>71</v>
      </c>
      <c r="F32" s="34">
        <v>1021</v>
      </c>
      <c r="G32" s="94"/>
      <c r="H32" s="30"/>
      <c r="I32" s="34"/>
      <c r="J32" s="30">
        <f t="shared" si="4"/>
        <v>1092</v>
      </c>
      <c r="K32" s="32"/>
      <c r="L32" s="28">
        <v>26</v>
      </c>
      <c r="M32" s="28" t="s">
        <v>29</v>
      </c>
      <c r="N32" s="30">
        <v>1092</v>
      </c>
      <c r="O32" s="30">
        <v>1645</v>
      </c>
      <c r="P32" s="31"/>
      <c r="Q32" s="31"/>
      <c r="R32" s="32"/>
    </row>
    <row r="33" spans="1:18" ht="34.5">
      <c r="A33" s="28">
        <v>29</v>
      </c>
      <c r="B33" s="28" t="s">
        <v>21</v>
      </c>
      <c r="C33" s="94">
        <f>SUM(C34:C39)</f>
        <v>34000</v>
      </c>
      <c r="D33" s="23">
        <f>SUM(D34:D39)</f>
        <v>53827</v>
      </c>
      <c r="E33" s="94">
        <f>SUM(E34:E39)</f>
        <v>0</v>
      </c>
      <c r="F33" s="94"/>
      <c r="G33" s="94"/>
      <c r="H33" s="94"/>
      <c r="I33" s="94"/>
      <c r="J33" s="30">
        <f>SUM(J34:J39)</f>
        <v>92587</v>
      </c>
      <c r="K33" s="32"/>
      <c r="L33" s="28">
        <v>29</v>
      </c>
      <c r="M33" s="28" t="s">
        <v>21</v>
      </c>
      <c r="N33" s="30">
        <f>SUM(N34:N39)</f>
        <v>92587</v>
      </c>
      <c r="O33" s="30">
        <v>74245</v>
      </c>
      <c r="P33" s="31"/>
      <c r="Q33" s="31"/>
      <c r="R33" s="32"/>
    </row>
    <row r="34" spans="1:18">
      <c r="A34" s="9">
        <v>1</v>
      </c>
      <c r="B34" s="28" t="s">
        <v>30</v>
      </c>
      <c r="C34" s="42">
        <v>1000</v>
      </c>
      <c r="D34" s="37">
        <v>260</v>
      </c>
      <c r="E34" s="34"/>
      <c r="F34" s="91"/>
      <c r="G34" s="37"/>
      <c r="H34" s="34"/>
      <c r="I34" s="91"/>
      <c r="J34" s="62">
        <f t="shared" si="4"/>
        <v>1260</v>
      </c>
      <c r="K34" s="32"/>
      <c r="L34" s="9">
        <v>1</v>
      </c>
      <c r="M34" s="28" t="s">
        <v>30</v>
      </c>
      <c r="N34" s="30">
        <v>1260</v>
      </c>
      <c r="O34" s="30">
        <v>1260</v>
      </c>
      <c r="P34" s="31"/>
      <c r="Q34" s="31"/>
      <c r="R34" s="32"/>
    </row>
    <row r="35" spans="1:18">
      <c r="A35" s="9">
        <v>3</v>
      </c>
      <c r="B35" s="38" t="s">
        <v>22</v>
      </c>
      <c r="C35" s="39">
        <v>10000</v>
      </c>
      <c r="D35" s="39">
        <v>47000</v>
      </c>
      <c r="E35" s="39"/>
      <c r="F35" s="40"/>
      <c r="G35" s="39"/>
      <c r="H35" s="39"/>
      <c r="I35" s="40"/>
      <c r="J35" s="62">
        <f t="shared" si="4"/>
        <v>57000</v>
      </c>
      <c r="K35" s="41"/>
      <c r="L35" s="9">
        <v>3</v>
      </c>
      <c r="M35" s="28" t="s">
        <v>22</v>
      </c>
      <c r="N35" s="91">
        <v>57000</v>
      </c>
      <c r="O35" s="33">
        <v>18381</v>
      </c>
      <c r="P35" s="5"/>
      <c r="Q35" s="5"/>
      <c r="R35" s="36"/>
    </row>
    <row r="36" spans="1:18">
      <c r="A36" s="9">
        <v>4</v>
      </c>
      <c r="B36" s="38" t="s">
        <v>23</v>
      </c>
      <c r="C36" s="42">
        <v>3900</v>
      </c>
      <c r="D36" s="42">
        <v>2332</v>
      </c>
      <c r="E36" s="42"/>
      <c r="F36" s="40">
        <v>2760</v>
      </c>
      <c r="G36" s="42"/>
      <c r="H36" s="42"/>
      <c r="I36" s="40"/>
      <c r="J36" s="62">
        <f t="shared" si="4"/>
        <v>8992</v>
      </c>
      <c r="K36" s="41"/>
      <c r="L36" s="9">
        <v>4</v>
      </c>
      <c r="M36" s="28" t="s">
        <v>23</v>
      </c>
      <c r="N36" s="30">
        <v>8992</v>
      </c>
      <c r="O36" s="30">
        <v>6838</v>
      </c>
      <c r="P36" s="31"/>
      <c r="Q36" s="31"/>
      <c r="R36" s="32"/>
    </row>
    <row r="37" spans="1:18" ht="23.25">
      <c r="A37" s="9">
        <v>5</v>
      </c>
      <c r="B37" s="38" t="s">
        <v>24</v>
      </c>
      <c r="C37" s="42">
        <v>0</v>
      </c>
      <c r="D37" s="42"/>
      <c r="E37" s="42"/>
      <c r="F37" s="40"/>
      <c r="G37" s="42"/>
      <c r="H37" s="42"/>
      <c r="I37" s="40"/>
      <c r="J37" s="62">
        <f t="shared" si="4"/>
        <v>0</v>
      </c>
      <c r="K37" s="41"/>
      <c r="L37" s="9">
        <v>5</v>
      </c>
      <c r="M37" s="28" t="s">
        <v>24</v>
      </c>
      <c r="N37" s="30">
        <v>0</v>
      </c>
      <c r="O37" s="30">
        <v>0</v>
      </c>
      <c r="P37" s="31"/>
      <c r="Q37" s="31"/>
      <c r="R37" s="32"/>
    </row>
    <row r="38" spans="1:18" ht="23.25">
      <c r="A38" s="9">
        <v>6</v>
      </c>
      <c r="B38" s="38" t="s">
        <v>25</v>
      </c>
      <c r="C38" s="42">
        <v>5100</v>
      </c>
      <c r="D38" s="42">
        <v>3668</v>
      </c>
      <c r="E38" s="42"/>
      <c r="F38" s="40">
        <v>2000</v>
      </c>
      <c r="G38" s="42"/>
      <c r="H38" s="42"/>
      <c r="I38" s="40"/>
      <c r="J38" s="62">
        <f t="shared" si="4"/>
        <v>10768</v>
      </c>
      <c r="K38" s="32"/>
      <c r="L38" s="9">
        <v>6</v>
      </c>
      <c r="M38" s="28" t="s">
        <v>25</v>
      </c>
      <c r="N38" s="30">
        <v>10768</v>
      </c>
      <c r="O38" s="30">
        <v>11387</v>
      </c>
      <c r="P38" s="31"/>
      <c r="Q38" s="31"/>
      <c r="R38" s="32"/>
    </row>
    <row r="39" spans="1:18" ht="23.25">
      <c r="A39" s="9">
        <v>7</v>
      </c>
      <c r="B39" s="38" t="s">
        <v>26</v>
      </c>
      <c r="C39" s="42">
        <v>14000</v>
      </c>
      <c r="D39" s="42">
        <v>567</v>
      </c>
      <c r="E39" s="42"/>
      <c r="F39" s="40"/>
      <c r="G39" s="42"/>
      <c r="H39" s="42"/>
      <c r="I39" s="40"/>
      <c r="J39" s="62">
        <f t="shared" si="4"/>
        <v>14567</v>
      </c>
      <c r="K39" s="41"/>
      <c r="L39" s="9">
        <v>7</v>
      </c>
      <c r="M39" s="28" t="s">
        <v>26</v>
      </c>
      <c r="N39" s="30">
        <v>14567</v>
      </c>
      <c r="O39" s="30">
        <v>0</v>
      </c>
      <c r="P39" s="31"/>
      <c r="Q39" s="31"/>
      <c r="R39" s="32"/>
    </row>
    <row r="40" spans="1:18" ht="19.5">
      <c r="A40" s="28">
        <v>31</v>
      </c>
      <c r="B40" s="38" t="s">
        <v>31</v>
      </c>
      <c r="C40" s="94">
        <v>259550</v>
      </c>
      <c r="D40" s="42">
        <v>159898</v>
      </c>
      <c r="E40" s="42"/>
      <c r="F40" s="40">
        <v>251363</v>
      </c>
      <c r="G40" s="42"/>
      <c r="H40" s="42"/>
      <c r="I40" s="40"/>
      <c r="J40" s="30">
        <f>SUM(C40:I40)</f>
        <v>670811</v>
      </c>
      <c r="K40" s="41"/>
      <c r="L40" s="28">
        <v>31</v>
      </c>
      <c r="M40" s="38" t="s">
        <v>31</v>
      </c>
      <c r="N40" s="30">
        <v>670811</v>
      </c>
      <c r="O40" s="30">
        <v>419636</v>
      </c>
      <c r="P40" s="31"/>
      <c r="Q40" s="31"/>
      <c r="R40" s="32"/>
    </row>
    <row r="41" spans="1:18" ht="19.5">
      <c r="A41" s="28">
        <v>33</v>
      </c>
      <c r="B41" s="38" t="s">
        <v>37</v>
      </c>
      <c r="C41" s="94">
        <v>18500</v>
      </c>
      <c r="D41" s="42">
        <v>0</v>
      </c>
      <c r="E41" s="42"/>
      <c r="F41" s="40"/>
      <c r="G41" s="42"/>
      <c r="H41" s="42"/>
      <c r="I41" s="40"/>
      <c r="J41" s="30">
        <f t="shared" si="3"/>
        <v>18500</v>
      </c>
      <c r="K41" s="41"/>
      <c r="L41" s="28">
        <v>33</v>
      </c>
      <c r="M41" s="38" t="s">
        <v>37</v>
      </c>
      <c r="N41" s="30">
        <v>18500</v>
      </c>
      <c r="O41" s="30">
        <v>2299</v>
      </c>
      <c r="P41" s="31"/>
      <c r="Q41" s="31"/>
      <c r="R41" s="32"/>
    </row>
    <row r="42" spans="1:18" ht="19.5">
      <c r="A42" s="28">
        <v>34</v>
      </c>
      <c r="B42" s="38" t="s">
        <v>32</v>
      </c>
      <c r="C42" s="94">
        <v>35000</v>
      </c>
      <c r="D42" s="94">
        <v>310507</v>
      </c>
      <c r="E42" s="42"/>
      <c r="F42" s="40"/>
      <c r="G42" s="94"/>
      <c r="H42" s="42"/>
      <c r="I42" s="40"/>
      <c r="J42" s="30">
        <f>SUM(C42:I42)</f>
        <v>345507</v>
      </c>
      <c r="K42" s="41"/>
      <c r="L42" s="28">
        <v>34</v>
      </c>
      <c r="M42" s="38" t="s">
        <v>32</v>
      </c>
      <c r="N42" s="30">
        <v>345507</v>
      </c>
      <c r="O42" s="30">
        <v>310506</v>
      </c>
      <c r="P42" s="31"/>
      <c r="Q42" s="31"/>
      <c r="R42" s="32"/>
    </row>
    <row r="43" spans="1:18" ht="23.25">
      <c r="A43" s="28">
        <v>35</v>
      </c>
      <c r="B43" s="22" t="s">
        <v>27</v>
      </c>
      <c r="C43" s="9">
        <v>10000</v>
      </c>
      <c r="D43" s="91">
        <v>0</v>
      </c>
      <c r="E43" s="91"/>
      <c r="F43" s="30"/>
      <c r="G43" s="91"/>
      <c r="H43" s="91"/>
      <c r="I43" s="30"/>
      <c r="J43" s="30">
        <f t="shared" si="3"/>
        <v>10000</v>
      </c>
      <c r="K43" s="5"/>
      <c r="L43" s="91">
        <v>34</v>
      </c>
      <c r="M43" s="22" t="s">
        <v>27</v>
      </c>
      <c r="N43" s="30">
        <f t="shared" ref="N43" si="5">J43</f>
        <v>10000</v>
      </c>
      <c r="O43" s="37">
        <v>0</v>
      </c>
      <c r="P43" s="31"/>
      <c r="Q43" s="31"/>
      <c r="R43" s="32"/>
    </row>
    <row r="45" spans="1:18">
      <c r="L45" s="11"/>
    </row>
    <row r="46" spans="1:18" ht="15" customHeight="1">
      <c r="L46" s="11"/>
    </row>
    <row r="47" spans="1:18" ht="15" customHeight="1">
      <c r="G47" s="11"/>
      <c r="H47" s="44"/>
      <c r="I47" s="44"/>
      <c r="J47" s="44"/>
      <c r="K47" s="11"/>
      <c r="L47" s="11"/>
    </row>
    <row r="48" spans="1:18">
      <c r="G48" s="11"/>
      <c r="H48" s="44"/>
      <c r="I48" s="44"/>
      <c r="J48" s="44"/>
      <c r="K48" s="11"/>
    </row>
    <row r="49" spans="7:11" ht="15" customHeight="1">
      <c r="G49" s="11"/>
      <c r="H49" s="44"/>
      <c r="I49" s="44"/>
      <c r="J49" s="44"/>
      <c r="K49" s="11"/>
    </row>
  </sheetData>
  <mergeCells count="19">
    <mergeCell ref="A8:B8"/>
    <mergeCell ref="A2:O3"/>
    <mergeCell ref="A5:H5"/>
    <mergeCell ref="A6:B6"/>
    <mergeCell ref="G6:H6"/>
    <mergeCell ref="A7:B7"/>
    <mergeCell ref="M14:M16"/>
    <mergeCell ref="N14:N16"/>
    <mergeCell ref="O14:O16"/>
    <mergeCell ref="B9:C9"/>
    <mergeCell ref="B10:C10"/>
    <mergeCell ref="A12:J12"/>
    <mergeCell ref="L12:O12"/>
    <mergeCell ref="A13:A16"/>
    <mergeCell ref="B13:B16"/>
    <mergeCell ref="C13:C16"/>
    <mergeCell ref="G13:I13"/>
    <mergeCell ref="J13:J16"/>
    <mergeCell ref="L14:L16"/>
  </mergeCells>
  <pageMargins left="0.22" right="0.19685039370078741" top="0.74803149606299213" bottom="0.74803149606299213" header="0.31496062992125984" footer="0.31496062992125984"/>
  <pageSetup paperSize="5" scale="9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2013-04-09T14:32:04Z</cp:lastPrinted>
  <dcterms:created xsi:type="dcterms:W3CDTF">2011-05-18T17:05:02Z</dcterms:created>
  <dcterms:modified xsi:type="dcterms:W3CDTF">2013-09-10T20:56:59Z</dcterms:modified>
</cp:coreProperties>
</file>