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DE PLANTA " sheetId="2" r:id="rId1"/>
  </sheets>
  <definedNames>
    <definedName name="_xlnm.Print_Area" localSheetId="0">'DOTACION DE PLANTA '!$B$2:$W$20</definedName>
  </definedNames>
  <calcPr calcId="124519"/>
</workbook>
</file>

<file path=xl/calcChain.xml><?xml version="1.0" encoding="utf-8"?>
<calcChain xmlns="http://schemas.openxmlformats.org/spreadsheetml/2006/main">
  <c r="M189" i="2"/>
  <c r="L189"/>
  <c r="M188"/>
  <c r="L188"/>
  <c r="M187"/>
  <c r="L187"/>
  <c r="E186"/>
  <c r="E185"/>
  <c r="E184"/>
  <c r="E183"/>
  <c r="Q182"/>
  <c r="P182"/>
  <c r="O182"/>
  <c r="N182"/>
  <c r="M182"/>
  <c r="L182"/>
  <c r="E182"/>
  <c r="Q181"/>
  <c r="P181"/>
  <c r="O181"/>
  <c r="N181"/>
  <c r="M181"/>
  <c r="L181"/>
  <c r="E181"/>
  <c r="Q180"/>
  <c r="P180"/>
  <c r="O180"/>
  <c r="N180"/>
  <c r="M180"/>
  <c r="L180"/>
  <c r="E180"/>
  <c r="Q179"/>
  <c r="P179"/>
  <c r="O179"/>
  <c r="N179"/>
  <c r="M179"/>
  <c r="L179"/>
  <c r="E179"/>
  <c r="Q178"/>
  <c r="P178"/>
  <c r="O178"/>
  <c r="N178"/>
  <c r="M178"/>
  <c r="L178"/>
  <c r="E178"/>
  <c r="Q177"/>
  <c r="P177"/>
  <c r="O177"/>
  <c r="N177"/>
  <c r="M177"/>
  <c r="L177"/>
  <c r="E177"/>
  <c r="Q176"/>
  <c r="P176"/>
  <c r="O176"/>
  <c r="N176"/>
  <c r="M176"/>
  <c r="L176"/>
  <c r="E176"/>
  <c r="Q175"/>
  <c r="P175"/>
  <c r="O175"/>
  <c r="N175"/>
  <c r="M175"/>
  <c r="L175"/>
  <c r="E175"/>
  <c r="Q174"/>
  <c r="P174"/>
  <c r="O174"/>
  <c r="N174"/>
  <c r="M174"/>
  <c r="L174"/>
  <c r="E174"/>
  <c r="Q173"/>
  <c r="P173"/>
  <c r="O173"/>
  <c r="N173"/>
  <c r="M173"/>
  <c r="L173"/>
  <c r="E173"/>
  <c r="Q172"/>
  <c r="P172"/>
  <c r="O172"/>
  <c r="N172"/>
  <c r="M172"/>
  <c r="L172"/>
  <c r="E172"/>
  <c r="Q171"/>
  <c r="P171"/>
  <c r="O171"/>
  <c r="N171"/>
  <c r="M171"/>
  <c r="L171"/>
  <c r="Q170"/>
  <c r="P170"/>
  <c r="O170"/>
  <c r="N170"/>
  <c r="M170"/>
  <c r="L170"/>
  <c r="Q169"/>
  <c r="P169"/>
  <c r="O169"/>
  <c r="N169"/>
  <c r="M169"/>
  <c r="L169"/>
  <c r="Q168"/>
  <c r="P168"/>
  <c r="O168"/>
  <c r="N168"/>
  <c r="M168"/>
  <c r="L168"/>
  <c r="Q163"/>
  <c r="P163"/>
  <c r="O163"/>
  <c r="N163"/>
  <c r="M163"/>
  <c r="L163"/>
  <c r="Q162"/>
  <c r="P162"/>
  <c r="O162"/>
  <c r="N162"/>
  <c r="M162"/>
  <c r="L162"/>
  <c r="Q161"/>
  <c r="P161"/>
  <c r="O161"/>
  <c r="N161"/>
  <c r="M161"/>
  <c r="L161"/>
  <c r="Q160"/>
  <c r="P160"/>
  <c r="O160"/>
  <c r="N160"/>
  <c r="M160"/>
  <c r="L160"/>
  <c r="Q159"/>
  <c r="P159"/>
  <c r="O159"/>
  <c r="N159"/>
  <c r="M159"/>
  <c r="L159"/>
  <c r="Q158"/>
  <c r="P158"/>
  <c r="O158"/>
  <c r="N158"/>
  <c r="M158"/>
  <c r="L158"/>
  <c r="Q157"/>
  <c r="P157"/>
  <c r="O157"/>
  <c r="N157"/>
  <c r="M157"/>
  <c r="L157"/>
  <c r="Q156"/>
  <c r="P156"/>
  <c r="O156"/>
  <c r="N156"/>
  <c r="M156"/>
  <c r="L156"/>
  <c r="Q155"/>
  <c r="P155"/>
  <c r="O155"/>
  <c r="N155"/>
  <c r="M155"/>
  <c r="L155"/>
  <c r="Q154"/>
  <c r="P154"/>
  <c r="O154"/>
  <c r="N154"/>
  <c r="M154"/>
  <c r="L154"/>
  <c r="Q153"/>
  <c r="P153"/>
  <c r="O153"/>
  <c r="N153"/>
  <c r="M153"/>
  <c r="L153"/>
  <c r="Q152"/>
  <c r="P152"/>
  <c r="O152"/>
  <c r="N152"/>
  <c r="M152"/>
  <c r="L152"/>
  <c r="Q151"/>
  <c r="P151"/>
  <c r="O151"/>
  <c r="N151"/>
  <c r="M151"/>
  <c r="L151"/>
  <c r="Q150"/>
  <c r="P150"/>
  <c r="O150"/>
  <c r="N150"/>
  <c r="M150"/>
  <c r="L150"/>
  <c r="Q149"/>
  <c r="P149"/>
  <c r="O149"/>
  <c r="N149"/>
  <c r="M149"/>
  <c r="L149"/>
  <c r="Q144"/>
  <c r="P144"/>
  <c r="O144"/>
  <c r="N144"/>
  <c r="M144"/>
  <c r="L144"/>
  <c r="Q143"/>
  <c r="P143"/>
  <c r="O143"/>
  <c r="N143"/>
  <c r="M143"/>
  <c r="L143"/>
  <c r="Q142"/>
  <c r="P142"/>
  <c r="O142"/>
  <c r="N142"/>
  <c r="M142"/>
  <c r="L142"/>
  <c r="Q141"/>
  <c r="P141"/>
  <c r="O141"/>
  <c r="N141"/>
  <c r="M141"/>
  <c r="L141"/>
  <c r="Q140"/>
  <c r="P140"/>
  <c r="O140"/>
  <c r="N140"/>
  <c r="M140"/>
  <c r="L140"/>
  <c r="Q139"/>
  <c r="P139"/>
  <c r="O139"/>
  <c r="N139"/>
  <c r="M139"/>
  <c r="L139"/>
  <c r="Q138"/>
  <c r="P138"/>
  <c r="O138"/>
  <c r="N138"/>
  <c r="M138"/>
  <c r="L138"/>
  <c r="Q137"/>
  <c r="P137"/>
  <c r="O137"/>
  <c r="N137"/>
  <c r="M137"/>
  <c r="L137"/>
  <c r="Q136"/>
  <c r="P136"/>
  <c r="O136"/>
  <c r="N136"/>
  <c r="M136"/>
  <c r="L136"/>
  <c r="Q135"/>
  <c r="P135"/>
  <c r="O135"/>
  <c r="N135"/>
  <c r="M135"/>
  <c r="L135"/>
  <c r="Q134"/>
  <c r="P134"/>
  <c r="O134"/>
  <c r="N134"/>
  <c r="M134"/>
  <c r="L134"/>
  <c r="Q133"/>
  <c r="P133"/>
  <c r="O133"/>
  <c r="N133"/>
  <c r="M133"/>
  <c r="L133"/>
  <c r="Q132"/>
  <c r="P132"/>
  <c r="O132"/>
  <c r="N132"/>
  <c r="M132"/>
  <c r="L132"/>
  <c r="Q131"/>
  <c r="P131"/>
  <c r="O131"/>
  <c r="N131"/>
  <c r="M131"/>
  <c r="L131"/>
  <c r="Q130"/>
  <c r="P130"/>
  <c r="O130"/>
  <c r="N130"/>
  <c r="M130"/>
  <c r="L130"/>
  <c r="Q125"/>
  <c r="P125"/>
  <c r="O125"/>
  <c r="N125"/>
  <c r="M125"/>
  <c r="L125"/>
  <c r="Q124"/>
  <c r="P124"/>
  <c r="O124"/>
  <c r="N124"/>
  <c r="M124"/>
  <c r="L124"/>
  <c r="Q123"/>
  <c r="P123"/>
  <c r="O123"/>
  <c r="N123"/>
  <c r="M123"/>
  <c r="L123"/>
  <c r="Q122"/>
  <c r="P122"/>
  <c r="O122"/>
  <c r="N122"/>
  <c r="M122"/>
  <c r="L122"/>
  <c r="Q121"/>
  <c r="P121"/>
  <c r="O121"/>
  <c r="N121"/>
  <c r="M121"/>
  <c r="L121"/>
  <c r="Q120"/>
  <c r="P120"/>
  <c r="O120"/>
  <c r="N120"/>
  <c r="M120"/>
  <c r="L120"/>
  <c r="Q119"/>
  <c r="P119"/>
  <c r="O119"/>
  <c r="N119"/>
  <c r="M119"/>
  <c r="L119"/>
  <c r="Q118"/>
  <c r="P118"/>
  <c r="O118"/>
  <c r="N118"/>
  <c r="M118"/>
  <c r="L118"/>
  <c r="Q117"/>
  <c r="P117"/>
  <c r="O117"/>
  <c r="N117"/>
  <c r="M117"/>
  <c r="L117"/>
  <c r="Q116"/>
  <c r="P116"/>
  <c r="O116"/>
  <c r="N116"/>
  <c r="M116"/>
  <c r="L116"/>
  <c r="Q115"/>
  <c r="P115"/>
  <c r="O115"/>
  <c r="N115"/>
  <c r="M115"/>
  <c r="L115"/>
  <c r="Q114"/>
  <c r="P114"/>
  <c r="O114"/>
  <c r="N114"/>
  <c r="M114"/>
  <c r="L114"/>
  <c r="Q113"/>
  <c r="P113"/>
  <c r="O113"/>
  <c r="N113"/>
  <c r="M113"/>
  <c r="L113"/>
  <c r="Q112"/>
  <c r="P112"/>
  <c r="O112"/>
  <c r="N112"/>
  <c r="M112"/>
  <c r="L112"/>
  <c r="Q111"/>
  <c r="P111"/>
  <c r="O111"/>
  <c r="N111"/>
  <c r="M111"/>
  <c r="L111"/>
  <c r="W106"/>
  <c r="W105"/>
  <c r="W104"/>
  <c r="W103"/>
  <c r="W102"/>
  <c r="W101"/>
  <c r="W100"/>
  <c r="W99"/>
  <c r="W98"/>
  <c r="W97"/>
  <c r="W96"/>
  <c r="W95"/>
  <c r="W94"/>
  <c r="W93"/>
  <c r="W92"/>
  <c r="W89"/>
  <c r="W88"/>
  <c r="W87"/>
  <c r="W86"/>
  <c r="W85"/>
  <c r="W84"/>
  <c r="W83"/>
  <c r="W82"/>
  <c r="W81"/>
  <c r="W80"/>
  <c r="W79"/>
  <c r="W78"/>
  <c r="W77"/>
  <c r="W76"/>
  <c r="W75"/>
  <c r="W71"/>
  <c r="W70"/>
  <c r="W69"/>
  <c r="W68"/>
  <c r="W67"/>
  <c r="W66"/>
  <c r="W65"/>
  <c r="W64"/>
  <c r="W63"/>
  <c r="W62"/>
  <c r="W61"/>
  <c r="W60"/>
  <c r="W59"/>
  <c r="W58"/>
  <c r="W57"/>
  <c r="AE55"/>
  <c r="AE54"/>
  <c r="W54"/>
  <c r="AE53"/>
  <c r="W53"/>
  <c r="AE52"/>
  <c r="W52"/>
  <c r="AE51"/>
  <c r="W51"/>
  <c r="AE50"/>
  <c r="W50"/>
  <c r="AE49"/>
  <c r="W49"/>
  <c r="AE48"/>
  <c r="W48"/>
  <c r="AE47"/>
  <c r="W47"/>
  <c r="AE46"/>
  <c r="W46"/>
  <c r="AE45"/>
  <c r="W45"/>
  <c r="AE44"/>
  <c r="W44"/>
  <c r="W43"/>
  <c r="W42"/>
  <c r="W41"/>
  <c r="W40"/>
  <c r="J37"/>
  <c r="I37"/>
  <c r="W37" s="1"/>
  <c r="J36"/>
  <c r="I36"/>
  <c r="J35"/>
  <c r="I35"/>
  <c r="W35" s="1"/>
  <c r="J34"/>
  <c r="I34"/>
  <c r="J33"/>
  <c r="I33"/>
  <c r="W33" s="1"/>
  <c r="J32"/>
  <c r="I32"/>
  <c r="J31"/>
  <c r="I31"/>
  <c r="W31" s="1"/>
  <c r="J30"/>
  <c r="I30"/>
  <c r="J29"/>
  <c r="I29"/>
  <c r="W29" s="1"/>
  <c r="J28"/>
  <c r="I28"/>
  <c r="J27"/>
  <c r="I27"/>
  <c r="W27" s="1"/>
  <c r="J26"/>
  <c r="I26"/>
  <c r="J25"/>
  <c r="I25"/>
  <c r="W25" s="1"/>
  <c r="J24"/>
  <c r="I24"/>
  <c r="J23"/>
  <c r="I23"/>
  <c r="W23" s="1"/>
  <c r="J20"/>
  <c r="I20"/>
  <c r="J19"/>
  <c r="I19"/>
  <c r="W19" s="1"/>
  <c r="J18"/>
  <c r="I18"/>
  <c r="J17"/>
  <c r="I17"/>
  <c r="W17" s="1"/>
  <c r="J16"/>
  <c r="I16"/>
  <c r="J15"/>
  <c r="I15"/>
  <c r="W15" s="1"/>
  <c r="J14"/>
  <c r="I14"/>
  <c r="J13"/>
  <c r="I13"/>
  <c r="W13" s="1"/>
  <c r="J12"/>
  <c r="I12"/>
  <c r="J11"/>
  <c r="I11"/>
  <c r="W11" s="1"/>
  <c r="J10"/>
  <c r="I10"/>
  <c r="J9"/>
  <c r="I9"/>
  <c r="J8"/>
  <c r="I8"/>
  <c r="J7"/>
  <c r="I7"/>
  <c r="W7" s="1"/>
  <c r="J6"/>
  <c r="I6"/>
  <c r="W8" l="1"/>
  <c r="W10"/>
  <c r="W14"/>
  <c r="W16"/>
  <c r="W18"/>
  <c r="W20"/>
  <c r="W24"/>
  <c r="W26"/>
  <c r="W30"/>
  <c r="W34"/>
  <c r="W36"/>
  <c r="W6"/>
  <c r="W12"/>
  <c r="W28"/>
  <c r="W9"/>
  <c r="W32"/>
</calcChain>
</file>

<file path=xl/sharedStrings.xml><?xml version="1.0" encoding="utf-8"?>
<sst xmlns="http://schemas.openxmlformats.org/spreadsheetml/2006/main" count="403" uniqueCount="58">
  <si>
    <t>Escala de Remuneraciones</t>
  </si>
  <si>
    <t>UNIDAD MONETARIA</t>
  </si>
  <si>
    <t>SUELDO BASE</t>
  </si>
  <si>
    <t>Total Remuneración Bruta Mensualizada</t>
  </si>
  <si>
    <t>PESOS</t>
  </si>
  <si>
    <t>Pesos</t>
  </si>
  <si>
    <t>Horas Extraordinarias</t>
  </si>
  <si>
    <t>Unidad Monetaria</t>
  </si>
  <si>
    <t>ASIGNACIÓN APS</t>
  </si>
  <si>
    <t>ASIGNACIÓN ZONA</t>
  </si>
  <si>
    <t>BONIF. Sustitutiva Fija</t>
  </si>
  <si>
    <t>CATEGORIA</t>
  </si>
  <si>
    <t>NIVEL</t>
  </si>
  <si>
    <t>A</t>
  </si>
  <si>
    <t>B</t>
  </si>
  <si>
    <t>C</t>
  </si>
  <si>
    <t>D</t>
  </si>
  <si>
    <t>E</t>
  </si>
  <si>
    <t>F</t>
  </si>
  <si>
    <t>ASIGNACION  (1)</t>
  </si>
  <si>
    <t>ASIGNACION  (2)</t>
  </si>
  <si>
    <t>ASIGNACION  (3)</t>
  </si>
  <si>
    <t>ASIGNACION  (4)</t>
  </si>
  <si>
    <t>ASIGNACION  (5)</t>
  </si>
  <si>
    <t>ASIGNACION  (6)</t>
  </si>
  <si>
    <t>ASIGNACION  (7)</t>
  </si>
  <si>
    <t>ASIGNACION  (8)</t>
  </si>
  <si>
    <t>ASIGNACION  (9)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</si>
  <si>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</si>
  <si>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</si>
  <si>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</si>
  <si>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</si>
  <si>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</si>
  <si>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ASIGNACION  (10)</t>
  </si>
  <si>
    <t>ASIGNACION  (11)</t>
  </si>
  <si>
    <t>ASIGNACION  (12)</t>
  </si>
  <si>
    <t>ASIGNACION  (13)</t>
  </si>
  <si>
    <t>SBMN Carrera Referencial Lineal 2012 APS</t>
  </si>
  <si>
    <t>SBMN Carrera Referencial Lineal 2012 APS + AAPS</t>
  </si>
  <si>
    <t>5% SBMN Carrera Referencial Lineal 2012 APS + AAPS</t>
  </si>
  <si>
    <t>5%, 10%, 15% Grado 15 SBMN Carrera Referencial Lineal 2012 APS</t>
  </si>
  <si>
    <t>15 (5%)</t>
  </si>
  <si>
    <t>Asignacion Post Titulos</t>
  </si>
  <si>
    <t>15 (10%)</t>
  </si>
  <si>
    <t>15 (15%)</t>
  </si>
  <si>
    <t>15% SBMN Carrera Referencial Lineal 2012 APS + AAPS ASIGNACIÓN DESEMPEÑO DIFICIL</t>
  </si>
  <si>
    <t>19% SBMN Carrera Referencial Lineal 2012 APS + AAPS ASIGNACIÓN DESEMPEÑO DIFICIL</t>
  </si>
  <si>
    <t>10% SBMN Carrera Referencial Lineal 2012 APS + AAPS ASIGNACIÓN DESEMPEÑO DIFICIL</t>
  </si>
  <si>
    <t>Diciembre) Tramo 1:   90% a 100% cumplimiento</t>
  </si>
  <si>
    <t>Asignación Trimestral Desempeño Colectivo  (Abril, Junio, Septiembre,</t>
  </si>
  <si>
    <t>S.B. + A.P.S.</t>
  </si>
  <si>
    <t>S.B.</t>
  </si>
  <si>
    <t>Nivel</t>
  </si>
  <si>
    <t>Bono mensual</t>
  </si>
  <si>
    <t>Base de Calculo</t>
  </si>
  <si>
    <t>Carrera Referencial</t>
  </si>
  <si>
    <t>Bono Conductores 2011</t>
  </si>
  <si>
    <t>ASIGNACION  (14)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</si>
</sst>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_-;\-* #,##0_-;_-* &quot;-&quot;??_-;_-@_-"/>
    <numFmt numFmtId="166" formatCode="#,###"/>
    <numFmt numFmtId="167" formatCode="#,##0.000"/>
  </numFmts>
  <fonts count="20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2"/>
      <color theme="1"/>
      <name val="Calibri"/>
      <family val="2"/>
      <scheme val="minor"/>
    </font>
    <font>
      <sz val="10"/>
      <name val="Comic Sans MS"/>
      <family val="4"/>
    </font>
    <font>
      <b/>
      <sz val="9"/>
      <name val="Comic Sans MS"/>
      <family val="4"/>
    </font>
    <font>
      <sz val="9"/>
      <name val="Comic Sans MS"/>
      <family val="4"/>
    </font>
    <font>
      <sz val="11"/>
      <name val="Comic Sans MS"/>
      <family val="4"/>
    </font>
    <font>
      <b/>
      <sz val="14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5" fillId="0" borderId="1" xfId="1" applyNumberFormat="1" applyFont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166" fontId="0" fillId="0" borderId="1" xfId="0" applyNumberFormat="1" applyBorder="1"/>
    <xf numFmtId="0" fontId="0" fillId="0" borderId="14" xfId="0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8" xfId="0" applyNumberFormat="1" applyBorder="1"/>
    <xf numFmtId="0" fontId="0" fillId="0" borderId="19" xfId="0" applyBorder="1" applyAlignment="1">
      <alignment horizontal="center"/>
    </xf>
    <xf numFmtId="3" fontId="0" fillId="0" borderId="20" xfId="0" applyNumberFormat="1" applyBorder="1"/>
    <xf numFmtId="3" fontId="0" fillId="0" borderId="21" xfId="0" applyNumberFormat="1" applyBorder="1"/>
    <xf numFmtId="0" fontId="0" fillId="0" borderId="0" xfId="0" applyAlignment="1">
      <alignment horizontal="center"/>
    </xf>
    <xf numFmtId="0" fontId="9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3" fontId="10" fillId="3" borderId="23" xfId="0" applyNumberFormat="1" applyFont="1" applyFill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3" fontId="0" fillId="0" borderId="15" xfId="0" applyNumberFormat="1" applyBorder="1"/>
    <xf numFmtId="3" fontId="0" fillId="0" borderId="16" xfId="0" applyNumberFormat="1" applyBorder="1"/>
    <xf numFmtId="3" fontId="0" fillId="0" borderId="32" xfId="0" applyNumberFormat="1" applyBorder="1"/>
    <xf numFmtId="3" fontId="0" fillId="0" borderId="6" xfId="0" applyNumberFormat="1" applyBorder="1"/>
    <xf numFmtId="3" fontId="0" fillId="0" borderId="33" xfId="0" applyNumberFormat="1" applyBorder="1"/>
    <xf numFmtId="3" fontId="0" fillId="0" borderId="27" xfId="0" applyNumberFormat="1" applyBorder="1"/>
    <xf numFmtId="0" fontId="0" fillId="0" borderId="34" xfId="0" applyBorder="1" applyAlignment="1">
      <alignment horizontal="center"/>
    </xf>
    <xf numFmtId="3" fontId="0" fillId="0" borderId="3" xfId="0" applyNumberFormat="1" applyBorder="1"/>
    <xf numFmtId="0" fontId="7" fillId="0" borderId="35" xfId="0" applyFont="1" applyBorder="1" applyAlignment="1">
      <alignment horizontal="center"/>
    </xf>
    <xf numFmtId="166" fontId="0" fillId="0" borderId="18" xfId="0" applyNumberFormat="1" applyBorder="1"/>
    <xf numFmtId="166" fontId="0" fillId="0" borderId="20" xfId="0" applyNumberFormat="1" applyBorder="1"/>
    <xf numFmtId="166" fontId="0" fillId="0" borderId="21" xfId="0" applyNumberFormat="1" applyBorder="1"/>
    <xf numFmtId="0" fontId="12" fillId="3" borderId="3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166" fontId="13" fillId="0" borderId="1" xfId="0" applyNumberFormat="1" applyFont="1" applyBorder="1"/>
    <xf numFmtId="166" fontId="13" fillId="0" borderId="18" xfId="0" applyNumberFormat="1" applyFont="1" applyBorder="1"/>
    <xf numFmtId="0" fontId="13" fillId="0" borderId="19" xfId="0" applyFont="1" applyBorder="1" applyAlignment="1">
      <alignment horizontal="center"/>
    </xf>
    <xf numFmtId="166" fontId="13" fillId="0" borderId="20" xfId="0" applyNumberFormat="1" applyFont="1" applyBorder="1"/>
    <xf numFmtId="166" fontId="13" fillId="0" borderId="21" xfId="0" applyNumberFormat="1" applyFont="1" applyBorder="1"/>
    <xf numFmtId="0" fontId="8" fillId="3" borderId="7" xfId="0" applyFont="1" applyFill="1" applyBorder="1" applyAlignment="1"/>
    <xf numFmtId="0" fontId="8" fillId="3" borderId="10" xfId="0" applyFont="1" applyFill="1" applyBorder="1" applyAlignment="1"/>
    <xf numFmtId="0" fontId="8" fillId="3" borderId="11" xfId="0" applyFont="1" applyFill="1" applyBorder="1" applyAlignment="1"/>
    <xf numFmtId="0" fontId="8" fillId="3" borderId="26" xfId="0" applyFont="1" applyFill="1" applyBorder="1" applyAlignment="1"/>
    <xf numFmtId="0" fontId="8" fillId="3" borderId="27" xfId="0" applyFont="1" applyFill="1" applyBorder="1" applyAlignment="1"/>
    <xf numFmtId="0" fontId="8" fillId="3" borderId="23" xfId="0" applyFont="1" applyFill="1" applyBorder="1" applyAlignment="1"/>
    <xf numFmtId="166" fontId="0" fillId="0" borderId="6" xfId="0" applyNumberFormat="1" applyBorder="1"/>
    <xf numFmtId="0" fontId="16" fillId="0" borderId="9" xfId="0" applyFont="1" applyBorder="1" applyAlignment="1">
      <alignment horizontal="center"/>
    </xf>
    <xf numFmtId="9" fontId="15" fillId="0" borderId="9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166" fontId="0" fillId="0" borderId="33" xfId="0" applyNumberFormat="1" applyBorder="1"/>
    <xf numFmtId="166" fontId="0" fillId="0" borderId="5" xfId="0" applyNumberFormat="1" applyBorder="1"/>
    <xf numFmtId="166" fontId="0" fillId="0" borderId="39" xfId="0" applyNumberFormat="1" applyBorder="1"/>
    <xf numFmtId="166" fontId="0" fillId="0" borderId="40" xfId="0" applyNumberFormat="1" applyBorder="1"/>
    <xf numFmtId="166" fontId="0" fillId="0" borderId="41" xfId="0" applyNumberFormat="1" applyBorder="1"/>
    <xf numFmtId="0" fontId="16" fillId="0" borderId="12" xfId="0" applyFont="1" applyBorder="1" applyAlignment="1">
      <alignment horizontal="center"/>
    </xf>
    <xf numFmtId="166" fontId="0" fillId="0" borderId="42" xfId="0" applyNumberFormat="1" applyBorder="1" applyAlignment="1">
      <alignment horizontal="right" vertical="center" wrapText="1"/>
    </xf>
    <xf numFmtId="166" fontId="0" fillId="0" borderId="43" xfId="0" applyNumberFormat="1" applyBorder="1" applyAlignment="1">
      <alignment horizontal="right" vertical="center" wrapText="1"/>
    </xf>
    <xf numFmtId="3" fontId="5" fillId="0" borderId="1" xfId="1" applyNumberFormat="1" applyFont="1" applyBorder="1"/>
    <xf numFmtId="166" fontId="5" fillId="0" borderId="1" xfId="1" applyNumberFormat="1" applyFont="1" applyBorder="1"/>
    <xf numFmtId="0" fontId="19" fillId="0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2" xfId="0" applyFont="1" applyBorder="1"/>
    <xf numFmtId="3" fontId="7" fillId="0" borderId="2" xfId="0" applyNumberFormat="1" applyFont="1" applyBorder="1"/>
    <xf numFmtId="0" fontId="17" fillId="0" borderId="36" xfId="0" applyFont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167" fontId="11" fillId="3" borderId="7" xfId="0" applyNumberFormat="1" applyFont="1" applyFill="1" applyBorder="1" applyAlignment="1">
      <alignment horizontal="center" vertical="center" wrapText="1"/>
    </xf>
    <xf numFmtId="167" fontId="11" fillId="3" borderId="10" xfId="0" applyNumberFormat="1" applyFont="1" applyFill="1" applyBorder="1" applyAlignment="1">
      <alignment horizontal="center" vertical="center" wrapText="1"/>
    </xf>
    <xf numFmtId="167" fontId="11" fillId="3" borderId="11" xfId="0" applyNumberFormat="1" applyFont="1" applyFill="1" applyBorder="1" applyAlignment="1">
      <alignment horizontal="center" vertical="center" wrapText="1"/>
    </xf>
    <xf numFmtId="167" fontId="11" fillId="3" borderId="24" xfId="0" applyNumberFormat="1" applyFont="1" applyFill="1" applyBorder="1" applyAlignment="1">
      <alignment horizontal="center" vertical="center" wrapText="1"/>
    </xf>
    <xf numFmtId="167" fontId="11" fillId="3" borderId="0" xfId="0" applyNumberFormat="1" applyFont="1" applyFill="1" applyBorder="1" applyAlignment="1">
      <alignment horizontal="center" vertical="center" wrapText="1"/>
    </xf>
    <xf numFmtId="167" fontId="11" fillId="3" borderId="25" xfId="0" applyNumberFormat="1" applyFont="1" applyFill="1" applyBorder="1" applyAlignment="1">
      <alignment horizontal="center" vertical="center" wrapText="1"/>
    </xf>
    <xf numFmtId="167" fontId="11" fillId="3" borderId="26" xfId="0" applyNumberFormat="1" applyFont="1" applyFill="1" applyBorder="1" applyAlignment="1">
      <alignment horizontal="center" vertical="center" wrapText="1"/>
    </xf>
    <xf numFmtId="167" fontId="11" fillId="3" borderId="27" xfId="0" applyNumberFormat="1" applyFont="1" applyFill="1" applyBorder="1" applyAlignment="1">
      <alignment horizontal="center" vertical="center" wrapText="1"/>
    </xf>
    <xf numFmtId="167" fontId="11" fillId="3" borderId="23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7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7" fillId="0" borderId="36" xfId="0" applyFont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4" xfId="0" applyBorder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G253"/>
  <sheetViews>
    <sheetView showGridLines="0" tabSelected="1" topLeftCell="Z1" zoomScale="85" zoomScaleNormal="85" workbookViewId="0">
      <selection activeCell="Z1" sqref="Z1:AN1048576"/>
    </sheetView>
  </sheetViews>
  <sheetFormatPr baseColWidth="10" defaultRowHeight="15"/>
  <cols>
    <col min="1" max="1" width="2.7109375" style="76" customWidth="1"/>
    <col min="2" max="2" width="14.42578125" style="76" customWidth="1"/>
    <col min="3" max="3" width="11.42578125" style="76"/>
    <col min="4" max="4" width="12.42578125" style="76" customWidth="1"/>
    <col min="5" max="5" width="11.7109375" style="76" customWidth="1"/>
    <col min="6" max="12" width="11.5703125" style="76" customWidth="1"/>
    <col min="13" max="13" width="11.28515625" style="76" customWidth="1"/>
    <col min="14" max="22" width="11.5703125" style="76" customWidth="1"/>
    <col min="23" max="23" width="13.42578125" style="76" customWidth="1"/>
    <col min="24" max="25" width="5" style="76" customWidth="1"/>
    <col min="26" max="28" width="11.42578125" style="76"/>
    <col min="29" max="29" width="15.28515625" style="76" bestFit="1" customWidth="1"/>
    <col min="30" max="30" width="13.140625" style="76" bestFit="1" customWidth="1"/>
    <col min="31" max="31" width="19.28515625" style="76" customWidth="1"/>
    <col min="32" max="32" width="16.5703125" style="76" customWidth="1"/>
    <col min="33" max="16384" width="11.42578125" style="76"/>
  </cols>
  <sheetData>
    <row r="2" spans="2:23" ht="21.75" customHeight="1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2:23" ht="15" customHeight="1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</row>
    <row r="5" spans="2:23" ht="36">
      <c r="B5" s="1" t="s">
        <v>11</v>
      </c>
      <c r="C5" s="1" t="s">
        <v>12</v>
      </c>
      <c r="D5" s="1" t="s">
        <v>1</v>
      </c>
      <c r="E5" s="1" t="s">
        <v>2</v>
      </c>
      <c r="F5" s="1" t="s">
        <v>8</v>
      </c>
      <c r="G5" s="1" t="s">
        <v>9</v>
      </c>
      <c r="H5" s="1" t="s">
        <v>10</v>
      </c>
      <c r="I5" s="1" t="s">
        <v>19</v>
      </c>
      <c r="J5" s="1" t="s">
        <v>20</v>
      </c>
      <c r="K5" s="1" t="s">
        <v>21</v>
      </c>
      <c r="L5" s="1" t="s">
        <v>22</v>
      </c>
      <c r="M5" s="1" t="s">
        <v>23</v>
      </c>
      <c r="N5" s="1" t="s">
        <v>24</v>
      </c>
      <c r="O5" s="1" t="s">
        <v>25</v>
      </c>
      <c r="P5" s="1" t="s">
        <v>26</v>
      </c>
      <c r="Q5" s="1" t="s">
        <v>27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57</v>
      </c>
      <c r="W5" s="1" t="s">
        <v>3</v>
      </c>
    </row>
    <row r="6" spans="2:23">
      <c r="B6" s="4" t="s">
        <v>13</v>
      </c>
      <c r="C6" s="2">
        <v>15</v>
      </c>
      <c r="D6" s="2" t="s">
        <v>4</v>
      </c>
      <c r="E6" s="3">
        <v>402404.50950000004</v>
      </c>
      <c r="F6" s="3">
        <v>402404.50950000004</v>
      </c>
      <c r="G6" s="3">
        <v>60360.676425000005</v>
      </c>
      <c r="H6" s="3">
        <v>15085</v>
      </c>
      <c r="I6" s="3">
        <f>+(E6+F6)*30%</f>
        <v>241442.70570000002</v>
      </c>
      <c r="J6" s="3">
        <f>+(E6+F6)*15%</f>
        <v>120721.35285000001</v>
      </c>
      <c r="K6" s="3"/>
      <c r="L6" s="3"/>
      <c r="M6" s="3"/>
      <c r="N6" s="3"/>
      <c r="O6" s="68">
        <v>37358.271853980012</v>
      </c>
      <c r="P6" s="3"/>
      <c r="Q6" s="68">
        <v>18679.135926990006</v>
      </c>
      <c r="R6" s="68">
        <v>37358.271853980012</v>
      </c>
      <c r="S6" s="68">
        <v>56037.40778097001</v>
      </c>
      <c r="T6" s="69">
        <v>497612.18109501374</v>
      </c>
      <c r="U6" s="3"/>
      <c r="V6" s="3"/>
      <c r="W6" s="3">
        <f>SUM(E6:V6)</f>
        <v>1889464.0224859337</v>
      </c>
    </row>
    <row r="7" spans="2:23">
      <c r="B7" s="4" t="s">
        <v>13</v>
      </c>
      <c r="C7" s="2">
        <v>14</v>
      </c>
      <c r="D7" s="2" t="s">
        <v>4</v>
      </c>
      <c r="E7" s="3">
        <v>449577.72509999998</v>
      </c>
      <c r="F7" s="3">
        <v>449577.72509999998</v>
      </c>
      <c r="G7" s="3">
        <v>67436.658765</v>
      </c>
      <c r="H7" s="3">
        <v>15085</v>
      </c>
      <c r="I7" s="3">
        <f t="shared" ref="I7:I20" si="0">+(E7+F7)*30%</f>
        <v>269746.63506</v>
      </c>
      <c r="J7" s="3">
        <f t="shared" ref="J7:J20" si="1">+(E7+F7)*15%</f>
        <v>134873.31753</v>
      </c>
      <c r="K7" s="3">
        <v>276936</v>
      </c>
      <c r="L7" s="3">
        <v>211000</v>
      </c>
      <c r="M7" s="3"/>
      <c r="N7" s="3">
        <v>12938</v>
      </c>
      <c r="O7" s="68">
        <v>40693.85879097</v>
      </c>
      <c r="P7" s="3"/>
      <c r="Q7" s="68">
        <v>18679.135926990006</v>
      </c>
      <c r="R7" s="68">
        <v>37358.271853980012</v>
      </c>
      <c r="S7" s="68">
        <v>56037.40778097001</v>
      </c>
      <c r="T7" s="69">
        <v>542042.19909572043</v>
      </c>
      <c r="U7" s="3"/>
      <c r="V7" s="3"/>
      <c r="W7" s="3">
        <f t="shared" ref="W7:W20" si="2">SUM(E7:V7)</f>
        <v>2581981.9350036304</v>
      </c>
    </row>
    <row r="8" spans="2:23">
      <c r="B8" s="4" t="s">
        <v>13</v>
      </c>
      <c r="C8" s="2">
        <v>13</v>
      </c>
      <c r="D8" s="2" t="s">
        <v>4</v>
      </c>
      <c r="E8" s="3">
        <v>495691.85190000001</v>
      </c>
      <c r="F8" s="3">
        <v>495691.85190000001</v>
      </c>
      <c r="G8" s="3">
        <v>74353.777784999998</v>
      </c>
      <c r="H8" s="3">
        <v>15085</v>
      </c>
      <c r="I8" s="3">
        <f t="shared" si="0"/>
        <v>297415.11113999999</v>
      </c>
      <c r="J8" s="3">
        <f t="shared" si="1"/>
        <v>148707.55557</v>
      </c>
      <c r="K8" s="3">
        <v>369250</v>
      </c>
      <c r="L8" s="3"/>
      <c r="M8" s="3"/>
      <c r="N8" s="3"/>
      <c r="O8" s="68">
        <v>44029.382844562504</v>
      </c>
      <c r="P8" s="3"/>
      <c r="Q8" s="68">
        <v>18679.135926990006</v>
      </c>
      <c r="R8" s="68">
        <v>37358.271853980012</v>
      </c>
      <c r="S8" s="68">
        <v>56037.40778097001</v>
      </c>
      <c r="T8" s="69">
        <v>586471.37948957249</v>
      </c>
      <c r="U8" s="3"/>
      <c r="V8" s="3"/>
      <c r="W8" s="3">
        <f t="shared" si="2"/>
        <v>2638770.7261910746</v>
      </c>
    </row>
    <row r="9" spans="2:23">
      <c r="B9" s="4" t="s">
        <v>13</v>
      </c>
      <c r="C9" s="2">
        <v>12</v>
      </c>
      <c r="D9" s="2" t="s">
        <v>4</v>
      </c>
      <c r="E9" s="3">
        <v>541792.84950000001</v>
      </c>
      <c r="F9" s="3">
        <v>541792.84950000001</v>
      </c>
      <c r="G9" s="3">
        <v>81268.927425000002</v>
      </c>
      <c r="H9" s="3">
        <v>15085</v>
      </c>
      <c r="I9" s="3">
        <f t="shared" si="0"/>
        <v>325075.70970000001</v>
      </c>
      <c r="J9" s="3">
        <f t="shared" si="1"/>
        <v>162537.85485</v>
      </c>
      <c r="K9" s="3">
        <v>369250</v>
      </c>
      <c r="L9" s="3"/>
      <c r="M9" s="3"/>
      <c r="N9" s="3">
        <v>127126</v>
      </c>
      <c r="O9" s="68">
        <v>47364.969781552507</v>
      </c>
      <c r="P9" s="3"/>
      <c r="Q9" s="68">
        <v>18679.135926990006</v>
      </c>
      <c r="R9" s="68">
        <v>37358.271853980012</v>
      </c>
      <c r="S9" s="68">
        <v>56037.40778097001</v>
      </c>
      <c r="T9" s="69">
        <v>630901.3974902794</v>
      </c>
      <c r="U9" s="3"/>
      <c r="V9" s="3"/>
      <c r="W9" s="3">
        <f t="shared" si="2"/>
        <v>2954270.3738087718</v>
      </c>
    </row>
    <row r="10" spans="2:23">
      <c r="B10" s="4" t="s">
        <v>13</v>
      </c>
      <c r="C10" s="2">
        <v>11</v>
      </c>
      <c r="D10" s="2" t="s">
        <v>4</v>
      </c>
      <c r="E10" s="3">
        <v>587906.97629999998</v>
      </c>
      <c r="F10" s="3">
        <v>587906.97629999998</v>
      </c>
      <c r="G10" s="3">
        <v>88186.046445</v>
      </c>
      <c r="H10" s="3">
        <v>15085</v>
      </c>
      <c r="I10" s="3">
        <f t="shared" si="0"/>
        <v>352744.18578</v>
      </c>
      <c r="J10" s="3">
        <f t="shared" si="1"/>
        <v>176372.09289</v>
      </c>
      <c r="K10" s="3">
        <v>369250</v>
      </c>
      <c r="L10" s="3"/>
      <c r="M10" s="3"/>
      <c r="N10" s="3">
        <v>33361</v>
      </c>
      <c r="O10" s="68">
        <v>50700.493835144996</v>
      </c>
      <c r="P10" s="3"/>
      <c r="Q10" s="68">
        <v>18679.135926990006</v>
      </c>
      <c r="R10" s="68">
        <v>37358.271853980012</v>
      </c>
      <c r="S10" s="68">
        <v>56037.40778097001</v>
      </c>
      <c r="T10" s="69">
        <v>675330.57788413134</v>
      </c>
      <c r="U10" s="3"/>
      <c r="V10" s="3"/>
      <c r="W10" s="3">
        <f t="shared" si="2"/>
        <v>3048918.1649962161</v>
      </c>
    </row>
    <row r="11" spans="2:23">
      <c r="B11" s="4" t="s">
        <v>13</v>
      </c>
      <c r="C11" s="2">
        <v>10</v>
      </c>
      <c r="D11" s="2" t="s">
        <v>4</v>
      </c>
      <c r="E11" s="3">
        <v>634022.19719999994</v>
      </c>
      <c r="F11" s="3">
        <v>634022.19719999994</v>
      </c>
      <c r="G11" s="3">
        <v>95103.329579999991</v>
      </c>
      <c r="H11" s="3">
        <v>15085</v>
      </c>
      <c r="I11" s="3">
        <f t="shared" si="0"/>
        <v>380413.31831999996</v>
      </c>
      <c r="J11" s="3">
        <f t="shared" si="1"/>
        <v>190206.65915999998</v>
      </c>
      <c r="K11" s="3"/>
      <c r="L11" s="3"/>
      <c r="M11" s="3"/>
      <c r="N11" s="3">
        <v>18714</v>
      </c>
      <c r="O11" s="68">
        <v>54036.080772134999</v>
      </c>
      <c r="P11" s="3"/>
      <c r="Q11" s="68">
        <v>18679.135926990006</v>
      </c>
      <c r="R11" s="68">
        <v>37358.271853980012</v>
      </c>
      <c r="S11" s="68">
        <v>56037.40778097001</v>
      </c>
      <c r="T11" s="69">
        <v>719760.59588483826</v>
      </c>
      <c r="U11" s="3"/>
      <c r="V11" s="3"/>
      <c r="W11" s="3">
        <f t="shared" si="2"/>
        <v>2853438.1936789132</v>
      </c>
    </row>
    <row r="12" spans="2:23">
      <c r="B12" s="4" t="s">
        <v>13</v>
      </c>
      <c r="C12" s="2">
        <v>9</v>
      </c>
      <c r="D12" s="2" t="s">
        <v>4</v>
      </c>
      <c r="E12" s="3">
        <v>680129.75939999998</v>
      </c>
      <c r="F12" s="3">
        <v>680129.75939999998</v>
      </c>
      <c r="G12" s="3">
        <v>102019.46390999999</v>
      </c>
      <c r="H12" s="3">
        <v>15085</v>
      </c>
      <c r="I12" s="3">
        <f t="shared" si="0"/>
        <v>408077.85563999997</v>
      </c>
      <c r="J12" s="3">
        <f t="shared" si="1"/>
        <v>204038.92781999998</v>
      </c>
      <c r="K12" s="3"/>
      <c r="L12" s="3"/>
      <c r="M12" s="3"/>
      <c r="N12" s="3"/>
      <c r="O12" s="68">
        <v>57371.604825727518</v>
      </c>
      <c r="P12" s="3"/>
      <c r="Q12" s="68">
        <v>18679.135926990006</v>
      </c>
      <c r="R12" s="68">
        <v>37358.271853980012</v>
      </c>
      <c r="S12" s="68">
        <v>56037.40778097001</v>
      </c>
      <c r="T12" s="69">
        <v>764189.77627869043</v>
      </c>
      <c r="U12" s="3"/>
      <c r="V12" s="3"/>
      <c r="W12" s="3">
        <f t="shared" si="2"/>
        <v>3023116.9628363578</v>
      </c>
    </row>
    <row r="13" spans="2:23">
      <c r="B13" s="4" t="s">
        <v>13</v>
      </c>
      <c r="C13" s="2">
        <v>8</v>
      </c>
      <c r="D13" s="2" t="s">
        <v>4</v>
      </c>
      <c r="E13" s="3">
        <v>726239.5098</v>
      </c>
      <c r="F13" s="3">
        <v>726239.5098</v>
      </c>
      <c r="G13" s="3">
        <v>108935.92646999999</v>
      </c>
      <c r="H13" s="3">
        <v>15085</v>
      </c>
      <c r="I13" s="3">
        <f t="shared" si="0"/>
        <v>435743.70587999996</v>
      </c>
      <c r="J13" s="3">
        <f t="shared" si="1"/>
        <v>217871.85293999998</v>
      </c>
      <c r="K13" s="3">
        <v>369250</v>
      </c>
      <c r="L13" s="3"/>
      <c r="M13" s="3"/>
      <c r="N13" s="3"/>
      <c r="O13" s="68">
        <v>60707.191762717499</v>
      </c>
      <c r="P13" s="3"/>
      <c r="Q13" s="68">
        <v>18679.135926990006</v>
      </c>
      <c r="R13" s="68">
        <v>37358.271853980012</v>
      </c>
      <c r="S13" s="68">
        <v>56037.40778097001</v>
      </c>
      <c r="T13" s="69">
        <v>808619.794279397</v>
      </c>
      <c r="U13" s="3"/>
      <c r="V13" s="3"/>
      <c r="W13" s="3">
        <f t="shared" si="2"/>
        <v>3580767.3064940544</v>
      </c>
    </row>
    <row r="14" spans="2:23">
      <c r="B14" s="4" t="s">
        <v>13</v>
      </c>
      <c r="C14" s="2">
        <v>7</v>
      </c>
      <c r="D14" s="2" t="s">
        <v>4</v>
      </c>
      <c r="E14" s="3">
        <v>772351.44839999999</v>
      </c>
      <c r="F14" s="3">
        <v>772351.44839999999</v>
      </c>
      <c r="G14" s="3">
        <v>115852.71725999999</v>
      </c>
      <c r="H14" s="3">
        <v>15085</v>
      </c>
      <c r="I14" s="3">
        <f t="shared" si="0"/>
        <v>463410.86903999996</v>
      </c>
      <c r="J14" s="3">
        <f t="shared" si="1"/>
        <v>231705.43451999998</v>
      </c>
      <c r="K14" s="3"/>
      <c r="L14" s="3"/>
      <c r="M14" s="3"/>
      <c r="N14" s="3"/>
      <c r="O14" s="68">
        <v>64042.778699707502</v>
      </c>
      <c r="P14" s="3"/>
      <c r="Q14" s="68">
        <v>18679.135926990006</v>
      </c>
      <c r="R14" s="68">
        <v>37358.271853980012</v>
      </c>
      <c r="S14" s="68">
        <v>56037.40778097001</v>
      </c>
      <c r="T14" s="69">
        <v>853049.81228010391</v>
      </c>
      <c r="U14" s="3"/>
      <c r="V14" s="3"/>
      <c r="W14" s="3">
        <f t="shared" si="2"/>
        <v>3399924.3241617517</v>
      </c>
    </row>
    <row r="15" spans="2:23">
      <c r="B15" s="4" t="s">
        <v>13</v>
      </c>
      <c r="C15" s="2">
        <v>6</v>
      </c>
      <c r="D15" s="2" t="s">
        <v>4</v>
      </c>
      <c r="E15" s="3">
        <v>818465.57519999996</v>
      </c>
      <c r="F15" s="3">
        <v>818465.57519999996</v>
      </c>
      <c r="G15" s="3">
        <v>122769.83627999999</v>
      </c>
      <c r="H15" s="3">
        <v>15085</v>
      </c>
      <c r="I15" s="3">
        <f t="shared" si="0"/>
        <v>491079.34511999995</v>
      </c>
      <c r="J15" s="3">
        <f t="shared" si="1"/>
        <v>245539.67255999998</v>
      </c>
      <c r="K15" s="3"/>
      <c r="L15" s="3"/>
      <c r="M15" s="3"/>
      <c r="N15" s="3"/>
      <c r="O15" s="68">
        <v>67378.302753300013</v>
      </c>
      <c r="P15" s="3"/>
      <c r="Q15" s="68">
        <v>18679.135926990006</v>
      </c>
      <c r="R15" s="68">
        <v>37358.271853980012</v>
      </c>
      <c r="S15" s="68">
        <v>56037.40778097001</v>
      </c>
      <c r="T15" s="69">
        <v>897478.99267395609</v>
      </c>
      <c r="U15" s="3"/>
      <c r="V15" s="3"/>
      <c r="W15" s="3">
        <f t="shared" si="2"/>
        <v>3588337.1153491959</v>
      </c>
    </row>
    <row r="16" spans="2:23">
      <c r="B16" s="4" t="s">
        <v>13</v>
      </c>
      <c r="C16" s="2">
        <v>5</v>
      </c>
      <c r="D16" s="2" t="s">
        <v>4</v>
      </c>
      <c r="E16" s="3">
        <v>864575.3256000001</v>
      </c>
      <c r="F16" s="3">
        <v>864575.3256000001</v>
      </c>
      <c r="G16" s="3">
        <v>129686.29884</v>
      </c>
      <c r="H16" s="3">
        <v>15085</v>
      </c>
      <c r="I16" s="3">
        <f t="shared" si="0"/>
        <v>518745.19536000001</v>
      </c>
      <c r="J16" s="3">
        <f t="shared" si="1"/>
        <v>259372.59768000001</v>
      </c>
      <c r="K16" s="3"/>
      <c r="L16" s="3"/>
      <c r="M16" s="3"/>
      <c r="N16" s="3"/>
      <c r="O16" s="68">
        <v>70713.889690290001</v>
      </c>
      <c r="P16" s="3"/>
      <c r="Q16" s="68">
        <v>18679.135926990006</v>
      </c>
      <c r="R16" s="68">
        <v>37358.271853980012</v>
      </c>
      <c r="S16" s="68">
        <v>56037.40778097001</v>
      </c>
      <c r="T16" s="69">
        <v>941909.01067466289</v>
      </c>
      <c r="U16" s="3"/>
      <c r="V16" s="3"/>
      <c r="W16" s="3">
        <f t="shared" si="2"/>
        <v>3776737.4590068934</v>
      </c>
    </row>
    <row r="17" spans="2:33">
      <c r="B17" s="4" t="s">
        <v>13</v>
      </c>
      <c r="C17" s="2">
        <v>4</v>
      </c>
      <c r="D17" s="2" t="s">
        <v>4</v>
      </c>
      <c r="E17" s="3">
        <v>910683.98190000001</v>
      </c>
      <c r="F17" s="3">
        <v>910683.98190000001</v>
      </c>
      <c r="G17" s="3">
        <v>136602.597285</v>
      </c>
      <c r="H17" s="3">
        <v>15085</v>
      </c>
      <c r="I17" s="3">
        <f t="shared" si="0"/>
        <v>546410.38913999998</v>
      </c>
      <c r="J17" s="3">
        <f t="shared" si="1"/>
        <v>273205.19456999999</v>
      </c>
      <c r="K17" s="3"/>
      <c r="L17" s="3"/>
      <c r="M17" s="3"/>
      <c r="N17" s="3"/>
      <c r="O17" s="68">
        <v>74049.413743882498</v>
      </c>
      <c r="P17" s="3"/>
      <c r="Q17" s="68">
        <v>18679.135926990006</v>
      </c>
      <c r="R17" s="68">
        <v>37358.271853980012</v>
      </c>
      <c r="S17" s="68">
        <v>56037.40778097001</v>
      </c>
      <c r="T17" s="69">
        <v>986338.19106851495</v>
      </c>
      <c r="U17" s="3"/>
      <c r="V17" s="3"/>
      <c r="W17" s="3">
        <f t="shared" si="2"/>
        <v>3965133.5651693372</v>
      </c>
    </row>
    <row r="18" spans="2:33">
      <c r="B18" s="4" t="s">
        <v>13</v>
      </c>
      <c r="C18" s="2">
        <v>3</v>
      </c>
      <c r="D18" s="2" t="s">
        <v>4</v>
      </c>
      <c r="E18" s="3">
        <v>956794.82640000002</v>
      </c>
      <c r="F18" s="3">
        <v>956794.82640000002</v>
      </c>
      <c r="G18" s="3">
        <v>143519.22396</v>
      </c>
      <c r="H18" s="3">
        <v>15085</v>
      </c>
      <c r="I18" s="3">
        <f t="shared" si="0"/>
        <v>574076.89584000001</v>
      </c>
      <c r="J18" s="3">
        <f t="shared" si="1"/>
        <v>287038.44792000001</v>
      </c>
      <c r="K18" s="3"/>
      <c r="L18" s="3"/>
      <c r="M18" s="3"/>
      <c r="N18" s="3"/>
      <c r="O18" s="68">
        <v>77385.000680872516</v>
      </c>
      <c r="P18" s="3"/>
      <c r="Q18" s="68">
        <v>18679.135926990006</v>
      </c>
      <c r="R18" s="68">
        <v>37358.271853980012</v>
      </c>
      <c r="S18" s="68">
        <v>56037.40778097001</v>
      </c>
      <c r="T18" s="69">
        <v>1030768.2090692217</v>
      </c>
      <c r="U18" s="3"/>
      <c r="V18" s="3"/>
      <c r="W18" s="3">
        <f t="shared" si="2"/>
        <v>4153537.2458320349</v>
      </c>
    </row>
    <row r="19" spans="2:33">
      <c r="B19" s="4" t="s">
        <v>13</v>
      </c>
      <c r="C19" s="2">
        <v>2</v>
      </c>
      <c r="D19" s="2" t="s">
        <v>4</v>
      </c>
      <c r="E19" s="3">
        <v>1002905.6709</v>
      </c>
      <c r="F19" s="3">
        <v>1002905.6709</v>
      </c>
      <c r="G19" s="3">
        <v>150435.85063500001</v>
      </c>
      <c r="H19" s="3">
        <v>15085</v>
      </c>
      <c r="I19" s="3">
        <f t="shared" si="0"/>
        <v>601743.40254000004</v>
      </c>
      <c r="J19" s="3">
        <f t="shared" si="1"/>
        <v>300871.70127000002</v>
      </c>
      <c r="K19" s="3"/>
      <c r="L19" s="3"/>
      <c r="M19" s="3"/>
      <c r="N19" s="3"/>
      <c r="O19" s="68">
        <v>80720.524734464998</v>
      </c>
      <c r="P19" s="3"/>
      <c r="Q19" s="68">
        <v>18679.135926990006</v>
      </c>
      <c r="R19" s="68">
        <v>37358.271853980012</v>
      </c>
      <c r="S19" s="68">
        <v>56037.40778097001</v>
      </c>
      <c r="T19" s="69">
        <v>1075197.3894630736</v>
      </c>
      <c r="U19" s="3"/>
      <c r="V19" s="3"/>
      <c r="W19" s="3">
        <f t="shared" si="2"/>
        <v>4341940.0260044783</v>
      </c>
    </row>
    <row r="20" spans="2:33">
      <c r="B20" s="4" t="s">
        <v>13</v>
      </c>
      <c r="C20" s="2">
        <v>1</v>
      </c>
      <c r="D20" s="2" t="s">
        <v>4</v>
      </c>
      <c r="E20" s="3">
        <v>1049017.6095</v>
      </c>
      <c r="F20" s="3">
        <v>1049017.6095</v>
      </c>
      <c r="G20" s="3">
        <v>157352.64142500001</v>
      </c>
      <c r="H20" s="3">
        <v>15085</v>
      </c>
      <c r="I20" s="3">
        <f t="shared" si="0"/>
        <v>629410.56570000004</v>
      </c>
      <c r="J20" s="3">
        <f t="shared" si="1"/>
        <v>314705.28285000002</v>
      </c>
      <c r="K20" s="3"/>
      <c r="L20" s="3"/>
      <c r="M20" s="3"/>
      <c r="N20" s="3"/>
      <c r="O20" s="68">
        <v>84056.111671455015</v>
      </c>
      <c r="P20" s="3"/>
      <c r="Q20" s="68">
        <v>18679.135926990006</v>
      </c>
      <c r="R20" s="68">
        <v>37358.271853980012</v>
      </c>
      <c r="S20" s="68">
        <v>56037.40778097001</v>
      </c>
      <c r="T20" s="69">
        <v>1119627.4074637806</v>
      </c>
      <c r="U20" s="3"/>
      <c r="V20" s="3"/>
      <c r="W20" s="3">
        <f t="shared" si="2"/>
        <v>4530347.0436721761</v>
      </c>
    </row>
    <row r="22" spans="2:33" ht="36">
      <c r="B22" s="1" t="s">
        <v>11</v>
      </c>
      <c r="C22" s="1" t="s">
        <v>12</v>
      </c>
      <c r="D22" s="1" t="s">
        <v>1</v>
      </c>
      <c r="E22" s="1" t="s">
        <v>2</v>
      </c>
      <c r="F22" s="1" t="s">
        <v>8</v>
      </c>
      <c r="G22" s="1" t="s">
        <v>9</v>
      </c>
      <c r="H22" s="1" t="s">
        <v>10</v>
      </c>
      <c r="I22" s="1" t="s">
        <v>19</v>
      </c>
      <c r="J22" s="1" t="s">
        <v>20</v>
      </c>
      <c r="K22" s="1" t="s">
        <v>21</v>
      </c>
      <c r="L22" s="1" t="s">
        <v>22</v>
      </c>
      <c r="M22" s="1" t="s">
        <v>23</v>
      </c>
      <c r="N22" s="1" t="s">
        <v>24</v>
      </c>
      <c r="O22" s="1" t="s">
        <v>25</v>
      </c>
      <c r="P22" s="1" t="s">
        <v>26</v>
      </c>
      <c r="Q22" s="1" t="s">
        <v>27</v>
      </c>
      <c r="R22" s="1" t="s">
        <v>33</v>
      </c>
      <c r="S22" s="1" t="s">
        <v>34</v>
      </c>
      <c r="T22" s="1" t="s">
        <v>35</v>
      </c>
      <c r="U22" s="1" t="s">
        <v>36</v>
      </c>
      <c r="V22" s="1" t="s">
        <v>57</v>
      </c>
      <c r="W22" s="1" t="s">
        <v>3</v>
      </c>
    </row>
    <row r="23" spans="2:33">
      <c r="B23" s="4" t="s">
        <v>14</v>
      </c>
      <c r="C23" s="2">
        <v>15</v>
      </c>
      <c r="D23" s="2" t="s">
        <v>4</v>
      </c>
      <c r="E23" s="3">
        <v>306539.46749999997</v>
      </c>
      <c r="F23" s="3">
        <v>306539.46749999997</v>
      </c>
      <c r="G23" s="3">
        <v>45980.920124999997</v>
      </c>
      <c r="H23" s="3">
        <v>15085</v>
      </c>
      <c r="I23" s="3">
        <f>+(E23+F23)*30%</f>
        <v>183923.68049999999</v>
      </c>
      <c r="J23" s="3">
        <f>+(E23+F23)*15%</f>
        <v>91961.840249999994</v>
      </c>
      <c r="K23" s="3"/>
      <c r="L23" s="3"/>
      <c r="M23" s="3"/>
      <c r="N23" s="3"/>
      <c r="O23" s="68">
        <v>28383.050295599998</v>
      </c>
      <c r="P23" s="3"/>
      <c r="Q23" s="68">
        <v>14191.525147799999</v>
      </c>
      <c r="R23" s="68">
        <v>28383.050295599998</v>
      </c>
      <c r="S23" s="68">
        <v>42574.575443399997</v>
      </c>
      <c r="T23" s="69">
        <v>378062.229937392</v>
      </c>
      <c r="U23" s="3"/>
      <c r="V23" s="3"/>
      <c r="W23" s="3">
        <f>SUM(E23:V23)</f>
        <v>1441624.8069947918</v>
      </c>
    </row>
    <row r="24" spans="2:33">
      <c r="B24" s="4" t="s">
        <v>14</v>
      </c>
      <c r="C24" s="2">
        <v>14</v>
      </c>
      <c r="D24" s="2" t="s">
        <v>4</v>
      </c>
      <c r="E24" s="3">
        <v>341573.64360000001</v>
      </c>
      <c r="F24" s="3">
        <v>341573.64360000001</v>
      </c>
      <c r="G24" s="3">
        <v>51236.046540000003</v>
      </c>
      <c r="H24" s="3">
        <v>15085</v>
      </c>
      <c r="I24" s="3">
        <f t="shared" ref="I24:I37" si="3">+(E24+F24)*30%</f>
        <v>204944.18616000001</v>
      </c>
      <c r="J24" s="3">
        <f t="shared" ref="J24:J37" si="4">+(E24+F24)*15%</f>
        <v>102472.09308000001</v>
      </c>
      <c r="K24" s="3"/>
      <c r="L24" s="3"/>
      <c r="M24" s="3"/>
      <c r="N24" s="3"/>
      <c r="O24" s="68">
        <v>30917.251214850003</v>
      </c>
      <c r="P24" s="3"/>
      <c r="Q24" s="68">
        <v>14191.525147799999</v>
      </c>
      <c r="R24" s="68">
        <v>28383.050295599998</v>
      </c>
      <c r="S24" s="68">
        <v>42574.575443399997</v>
      </c>
      <c r="T24" s="69">
        <v>411817.78618180199</v>
      </c>
      <c r="U24" s="3"/>
      <c r="V24" s="3"/>
      <c r="W24" s="3">
        <f t="shared" ref="W24:W37" si="5">SUM(E24:V24)</f>
        <v>1584768.801263452</v>
      </c>
    </row>
    <row r="25" spans="2:33">
      <c r="B25" s="4" t="s">
        <v>14</v>
      </c>
      <c r="C25" s="2">
        <v>13</v>
      </c>
      <c r="D25" s="2" t="s">
        <v>4</v>
      </c>
      <c r="E25" s="3">
        <v>376603.44329999998</v>
      </c>
      <c r="F25" s="3">
        <v>376603.44329999998</v>
      </c>
      <c r="G25" s="3">
        <v>56490.516494999996</v>
      </c>
      <c r="H25" s="3">
        <v>15085</v>
      </c>
      <c r="I25" s="3">
        <f t="shared" si="3"/>
        <v>225962.06597999998</v>
      </c>
      <c r="J25" s="3">
        <f t="shared" si="4"/>
        <v>112981.03298999999</v>
      </c>
      <c r="K25" s="3"/>
      <c r="L25" s="3"/>
      <c r="M25" s="3"/>
      <c r="N25" s="3"/>
      <c r="O25" s="68">
        <v>33451.452134100007</v>
      </c>
      <c r="P25" s="3"/>
      <c r="Q25" s="68">
        <v>14191.525147799999</v>
      </c>
      <c r="R25" s="68">
        <v>28383.050295599998</v>
      </c>
      <c r="S25" s="68">
        <v>42574.575443399997</v>
      </c>
      <c r="T25" s="69">
        <v>445573.34242621204</v>
      </c>
      <c r="U25" s="3"/>
      <c r="V25" s="3"/>
      <c r="W25" s="3">
        <f t="shared" si="5"/>
        <v>1727899.4475121121</v>
      </c>
    </row>
    <row r="26" spans="2:33">
      <c r="B26" s="4" t="s">
        <v>14</v>
      </c>
      <c r="C26" s="2">
        <v>12</v>
      </c>
      <c r="D26" s="2" t="s">
        <v>4</v>
      </c>
      <c r="E26" s="3">
        <v>411634.3371</v>
      </c>
      <c r="F26" s="3">
        <v>411634.3371</v>
      </c>
      <c r="G26" s="3">
        <v>61745.150564999996</v>
      </c>
      <c r="H26" s="3">
        <v>15085</v>
      </c>
      <c r="I26" s="3">
        <f t="shared" si="3"/>
        <v>246980.60225999999</v>
      </c>
      <c r="J26" s="3">
        <f t="shared" si="4"/>
        <v>123490.30112999999</v>
      </c>
      <c r="K26" s="3"/>
      <c r="L26" s="3"/>
      <c r="M26" s="3"/>
      <c r="N26" s="3"/>
      <c r="O26" s="68">
        <v>35985.653053350004</v>
      </c>
      <c r="P26" s="3"/>
      <c r="Q26" s="68">
        <v>14191.525147799999</v>
      </c>
      <c r="R26" s="68">
        <v>28383.050295599998</v>
      </c>
      <c r="S26" s="68">
        <v>42574.575443399997</v>
      </c>
      <c r="T26" s="69">
        <v>479328.89867062203</v>
      </c>
      <c r="U26" s="3"/>
      <c r="V26" s="3"/>
      <c r="W26" s="3">
        <f t="shared" si="5"/>
        <v>1871033.4307657722</v>
      </c>
    </row>
    <row r="27" spans="2:33" ht="15" customHeight="1">
      <c r="B27" s="4" t="s">
        <v>14</v>
      </c>
      <c r="C27" s="2">
        <v>11</v>
      </c>
      <c r="D27" s="2" t="s">
        <v>4</v>
      </c>
      <c r="E27" s="3">
        <v>446570.0442</v>
      </c>
      <c r="F27" s="3">
        <v>446570.0442</v>
      </c>
      <c r="G27" s="3">
        <v>66985.506630000003</v>
      </c>
      <c r="H27" s="3">
        <v>15085</v>
      </c>
      <c r="I27" s="3">
        <f t="shared" si="3"/>
        <v>267942.02652000001</v>
      </c>
      <c r="J27" s="3">
        <f t="shared" si="4"/>
        <v>133971.01326000001</v>
      </c>
      <c r="K27" s="3"/>
      <c r="L27" s="3"/>
      <c r="M27" s="3"/>
      <c r="N27" s="3">
        <v>96585</v>
      </c>
      <c r="O27" s="68">
        <v>38519.853972599994</v>
      </c>
      <c r="P27" s="3"/>
      <c r="Q27" s="68">
        <v>14191.525147799999</v>
      </c>
      <c r="R27" s="68">
        <v>28383.050295599998</v>
      </c>
      <c r="S27" s="68">
        <v>42574.575443399997</v>
      </c>
      <c r="T27" s="69">
        <v>513084.45491503191</v>
      </c>
      <c r="U27" s="3"/>
      <c r="V27" s="3"/>
      <c r="W27" s="3">
        <f t="shared" si="5"/>
        <v>2110462.094584432</v>
      </c>
    </row>
    <row r="28" spans="2:33">
      <c r="B28" s="4" t="s">
        <v>14</v>
      </c>
      <c r="C28" s="2">
        <v>10</v>
      </c>
      <c r="D28" s="2" t="s">
        <v>4</v>
      </c>
      <c r="E28" s="3">
        <v>481701.59519999998</v>
      </c>
      <c r="F28" s="3">
        <v>481701.59519999998</v>
      </c>
      <c r="G28" s="3">
        <v>72255.239279999994</v>
      </c>
      <c r="H28" s="3">
        <v>15085</v>
      </c>
      <c r="I28" s="3">
        <f t="shared" si="3"/>
        <v>289020.95711999998</v>
      </c>
      <c r="J28" s="3">
        <f t="shared" si="4"/>
        <v>144510.47855999999</v>
      </c>
      <c r="K28" s="3"/>
      <c r="L28" s="3"/>
      <c r="M28" s="3">
        <v>105500</v>
      </c>
      <c r="N28" s="3">
        <v>103387</v>
      </c>
      <c r="O28" s="68">
        <v>41054.054891849999</v>
      </c>
      <c r="P28" s="3"/>
      <c r="Q28" s="68">
        <v>14191.525147799999</v>
      </c>
      <c r="R28" s="68">
        <v>28383.050295599998</v>
      </c>
      <c r="S28" s="68">
        <v>42574.575443399997</v>
      </c>
      <c r="T28" s="69">
        <v>546840.0111594419</v>
      </c>
      <c r="U28" s="3"/>
      <c r="V28" s="3"/>
      <c r="W28" s="3">
        <f t="shared" si="5"/>
        <v>2366205.0822980921</v>
      </c>
    </row>
    <row r="29" spans="2:33">
      <c r="B29" s="4" t="s">
        <v>14</v>
      </c>
      <c r="C29" s="2">
        <v>9</v>
      </c>
      <c r="D29" s="2" t="s">
        <v>4</v>
      </c>
      <c r="E29" s="3">
        <v>516733.58309999999</v>
      </c>
      <c r="F29" s="3">
        <v>516733.58309999999</v>
      </c>
      <c r="G29" s="3">
        <v>77510.037465000001</v>
      </c>
      <c r="H29" s="3">
        <v>15085</v>
      </c>
      <c r="I29" s="3">
        <f t="shared" si="3"/>
        <v>310040.14986</v>
      </c>
      <c r="J29" s="3">
        <f t="shared" si="4"/>
        <v>155020.07493</v>
      </c>
      <c r="K29" s="3"/>
      <c r="L29" s="3"/>
      <c r="M29" s="3"/>
      <c r="N29" s="3"/>
      <c r="O29" s="68">
        <v>43588.255811100003</v>
      </c>
      <c r="P29" s="3"/>
      <c r="Q29" s="68">
        <v>14191.525147799999</v>
      </c>
      <c r="R29" s="68">
        <v>28383.050295599998</v>
      </c>
      <c r="S29" s="68">
        <v>42574.575443399997</v>
      </c>
      <c r="T29" s="69">
        <v>580595.56740385201</v>
      </c>
      <c r="U29" s="3"/>
      <c r="V29" s="3"/>
      <c r="W29" s="3">
        <f t="shared" si="5"/>
        <v>2300455.4025567519</v>
      </c>
    </row>
    <row r="30" spans="2:33">
      <c r="B30" s="4" t="s">
        <v>14</v>
      </c>
      <c r="C30" s="2">
        <v>8</v>
      </c>
      <c r="D30" s="2" t="s">
        <v>4</v>
      </c>
      <c r="E30" s="3">
        <v>551772.13560000004</v>
      </c>
      <c r="F30" s="3">
        <v>551772.13560000004</v>
      </c>
      <c r="G30" s="3">
        <v>82765.820340000006</v>
      </c>
      <c r="H30" s="3">
        <v>15085</v>
      </c>
      <c r="I30" s="3">
        <f t="shared" si="3"/>
        <v>331063.28136000002</v>
      </c>
      <c r="J30" s="3">
        <f t="shared" si="4"/>
        <v>165531.64068000001</v>
      </c>
      <c r="K30" s="3"/>
      <c r="L30" s="3"/>
      <c r="M30" s="3"/>
      <c r="N30" s="3"/>
      <c r="O30" s="68">
        <v>46122.456730350008</v>
      </c>
      <c r="P30" s="3"/>
      <c r="Q30" s="68">
        <v>14191.525147799999</v>
      </c>
      <c r="R30" s="68">
        <v>28383.050295599998</v>
      </c>
      <c r="S30" s="68">
        <v>42574.575443399997</v>
      </c>
      <c r="T30" s="69">
        <v>614351.123648262</v>
      </c>
      <c r="U30" s="3"/>
      <c r="V30" s="3"/>
      <c r="W30" s="3">
        <f t="shared" si="5"/>
        <v>2443612.7448454122</v>
      </c>
      <c r="AA30" s="7"/>
      <c r="AB30" s="7"/>
      <c r="AC30" s="7"/>
      <c r="AD30" s="7"/>
      <c r="AE30" s="7"/>
      <c r="AF30" s="7"/>
      <c r="AG30" s="7"/>
    </row>
    <row r="31" spans="2:33">
      <c r="B31" s="4" t="s">
        <v>14</v>
      </c>
      <c r="C31" s="2">
        <v>7</v>
      </c>
      <c r="D31" s="2" t="s">
        <v>4</v>
      </c>
      <c r="E31" s="3">
        <v>586800.84120000002</v>
      </c>
      <c r="F31" s="3">
        <v>586800.84120000002</v>
      </c>
      <c r="G31" s="3">
        <v>88020.126180000007</v>
      </c>
      <c r="H31" s="3">
        <v>15085</v>
      </c>
      <c r="I31" s="3">
        <f t="shared" si="3"/>
        <v>352080.50472000003</v>
      </c>
      <c r="J31" s="3">
        <f t="shared" si="4"/>
        <v>176040.25236000001</v>
      </c>
      <c r="K31" s="3"/>
      <c r="L31" s="3"/>
      <c r="M31" s="3"/>
      <c r="N31" s="3"/>
      <c r="O31" s="68">
        <v>48656.657649600005</v>
      </c>
      <c r="P31" s="3"/>
      <c r="Q31" s="68">
        <v>14191.525147799999</v>
      </c>
      <c r="R31" s="68">
        <v>28383.050295599998</v>
      </c>
      <c r="S31" s="68">
        <v>42574.575443399997</v>
      </c>
      <c r="T31" s="69">
        <v>648106.67989267199</v>
      </c>
      <c r="U31" s="3"/>
      <c r="V31" s="3"/>
      <c r="W31" s="3">
        <f t="shared" si="5"/>
        <v>2586740.0540890722</v>
      </c>
      <c r="AA31" s="7"/>
      <c r="AB31" s="7"/>
      <c r="AC31" s="7"/>
      <c r="AD31" s="7"/>
      <c r="AE31" s="7"/>
      <c r="AF31" s="7"/>
      <c r="AG31" s="7"/>
    </row>
    <row r="32" spans="2:33">
      <c r="B32" s="4" t="s">
        <v>14</v>
      </c>
      <c r="C32" s="2">
        <v>6</v>
      </c>
      <c r="D32" s="2" t="s">
        <v>4</v>
      </c>
      <c r="E32" s="3">
        <v>621836.11140000005</v>
      </c>
      <c r="F32" s="3">
        <v>621836.11140000005</v>
      </c>
      <c r="G32" s="3">
        <v>93275.416710000005</v>
      </c>
      <c r="H32" s="3">
        <v>15085</v>
      </c>
      <c r="I32" s="3">
        <f t="shared" si="3"/>
        <v>373101.66684000002</v>
      </c>
      <c r="J32" s="3">
        <f t="shared" si="4"/>
        <v>186550.83342000001</v>
      </c>
      <c r="K32" s="3"/>
      <c r="L32" s="3"/>
      <c r="M32" s="3"/>
      <c r="N32" s="3"/>
      <c r="O32" s="68">
        <v>51190.858568850002</v>
      </c>
      <c r="P32" s="3"/>
      <c r="Q32" s="68">
        <v>14191.525147799999</v>
      </c>
      <c r="R32" s="68">
        <v>28383.050295599998</v>
      </c>
      <c r="S32" s="68">
        <v>42574.575443399997</v>
      </c>
      <c r="T32" s="69">
        <v>681862.2361370821</v>
      </c>
      <c r="U32" s="3"/>
      <c r="V32" s="3"/>
      <c r="W32" s="3">
        <f t="shared" si="5"/>
        <v>2729887.3853627322</v>
      </c>
      <c r="AA32" s="7"/>
      <c r="AB32" s="7"/>
      <c r="AC32" s="7"/>
      <c r="AD32" s="7"/>
      <c r="AE32" s="7"/>
      <c r="AF32" s="7"/>
      <c r="AG32" s="7"/>
    </row>
    <row r="33" spans="2:33">
      <c r="B33" s="4" t="s">
        <v>14</v>
      </c>
      <c r="C33" s="2">
        <v>5</v>
      </c>
      <c r="D33" s="2" t="s">
        <v>4</v>
      </c>
      <c r="E33" s="3">
        <v>656865.91110000003</v>
      </c>
      <c r="F33" s="3">
        <v>656865.91110000003</v>
      </c>
      <c r="G33" s="3">
        <v>98529.886664999998</v>
      </c>
      <c r="H33" s="3">
        <v>15085</v>
      </c>
      <c r="I33" s="3">
        <f t="shared" si="3"/>
        <v>394119.54665999999</v>
      </c>
      <c r="J33" s="3">
        <f t="shared" si="4"/>
        <v>197059.77333</v>
      </c>
      <c r="K33" s="3"/>
      <c r="L33" s="3"/>
      <c r="M33" s="3"/>
      <c r="N33" s="3"/>
      <c r="O33" s="68">
        <v>53725.0594881</v>
      </c>
      <c r="P33" s="3"/>
      <c r="Q33" s="68">
        <v>14191.525147799999</v>
      </c>
      <c r="R33" s="68">
        <v>28383.050295599998</v>
      </c>
      <c r="S33" s="68">
        <v>42574.575443399997</v>
      </c>
      <c r="T33" s="69">
        <v>715617.79238149198</v>
      </c>
      <c r="U33" s="3"/>
      <c r="V33" s="3"/>
      <c r="W33" s="3">
        <f t="shared" si="5"/>
        <v>2873018.0316113923</v>
      </c>
      <c r="AA33" s="7"/>
      <c r="AB33" s="7"/>
      <c r="AC33" s="7"/>
      <c r="AD33" s="7"/>
      <c r="AE33" s="7"/>
      <c r="AF33" s="7"/>
      <c r="AG33" s="7"/>
    </row>
    <row r="34" spans="2:33">
      <c r="B34" s="4" t="s">
        <v>14</v>
      </c>
      <c r="C34" s="2">
        <v>4</v>
      </c>
      <c r="D34" s="2" t="s">
        <v>4</v>
      </c>
      <c r="E34" s="3">
        <v>691902.27539999993</v>
      </c>
      <c r="F34" s="3">
        <v>691902.27539999993</v>
      </c>
      <c r="G34" s="3">
        <v>103785.34130999999</v>
      </c>
      <c r="H34" s="3">
        <v>15085</v>
      </c>
      <c r="I34" s="3">
        <f t="shared" si="3"/>
        <v>415141.36523999996</v>
      </c>
      <c r="J34" s="3">
        <f t="shared" si="4"/>
        <v>207570.68261999998</v>
      </c>
      <c r="K34" s="3"/>
      <c r="L34" s="3"/>
      <c r="M34" s="3"/>
      <c r="N34" s="3"/>
      <c r="O34" s="68">
        <v>56259.260407350004</v>
      </c>
      <c r="P34" s="3"/>
      <c r="Q34" s="68">
        <v>14191.525147799999</v>
      </c>
      <c r="R34" s="68">
        <v>28383.050295599998</v>
      </c>
      <c r="S34" s="68">
        <v>42574.575443399997</v>
      </c>
      <c r="T34" s="69">
        <v>749373.34862590209</v>
      </c>
      <c r="U34" s="3"/>
      <c r="V34" s="3"/>
      <c r="W34" s="3">
        <f t="shared" si="5"/>
        <v>3016168.699890052</v>
      </c>
      <c r="AA34" s="7"/>
      <c r="AB34" s="7"/>
      <c r="AC34" s="7"/>
      <c r="AD34" s="7"/>
      <c r="AE34" s="7"/>
      <c r="AF34" s="7"/>
      <c r="AG34" s="7"/>
    </row>
    <row r="35" spans="2:33">
      <c r="B35" s="4" t="s">
        <v>14</v>
      </c>
      <c r="C35" s="2">
        <v>3</v>
      </c>
      <c r="D35" s="2" t="s">
        <v>4</v>
      </c>
      <c r="E35" s="3">
        <v>726933.1692</v>
      </c>
      <c r="F35" s="3">
        <v>726933.1692</v>
      </c>
      <c r="G35" s="3">
        <v>109039.97538</v>
      </c>
      <c r="H35" s="3">
        <v>15085</v>
      </c>
      <c r="I35" s="3">
        <f t="shared" si="3"/>
        <v>436159.90152000001</v>
      </c>
      <c r="J35" s="3">
        <f t="shared" si="4"/>
        <v>218079.95076000001</v>
      </c>
      <c r="K35" s="3"/>
      <c r="L35" s="3"/>
      <c r="M35" s="3"/>
      <c r="N35" s="3"/>
      <c r="O35" s="68">
        <v>58793.461326600009</v>
      </c>
      <c r="P35" s="3"/>
      <c r="Q35" s="68">
        <v>14191.525147799999</v>
      </c>
      <c r="R35" s="68">
        <v>28383.050295599998</v>
      </c>
      <c r="S35" s="68">
        <v>42574.575443399997</v>
      </c>
      <c r="T35" s="69">
        <v>783128.90487031208</v>
      </c>
      <c r="U35" s="3"/>
      <c r="V35" s="3"/>
      <c r="W35" s="3">
        <f t="shared" si="5"/>
        <v>3159302.6831437126</v>
      </c>
      <c r="AA35" s="7"/>
      <c r="AB35" s="7"/>
      <c r="AC35" s="7"/>
      <c r="AD35" s="7"/>
      <c r="AE35" s="7"/>
      <c r="AF35" s="7"/>
      <c r="AG35" s="7"/>
    </row>
    <row r="36" spans="2:33">
      <c r="B36" s="4" t="s">
        <v>14</v>
      </c>
      <c r="C36" s="2">
        <v>2</v>
      </c>
      <c r="D36" s="2" t="s">
        <v>4</v>
      </c>
      <c r="E36" s="3">
        <v>761968.43940000003</v>
      </c>
      <c r="F36" s="3">
        <v>761968.43940000003</v>
      </c>
      <c r="G36" s="3">
        <v>114295.26591</v>
      </c>
      <c r="H36" s="3">
        <v>15085</v>
      </c>
      <c r="I36" s="3">
        <f t="shared" si="3"/>
        <v>457181.06364000001</v>
      </c>
      <c r="J36" s="3">
        <f t="shared" si="4"/>
        <v>228590.53182</v>
      </c>
      <c r="K36" s="3"/>
      <c r="L36" s="3"/>
      <c r="M36" s="3"/>
      <c r="N36" s="3"/>
      <c r="O36" s="68">
        <v>61327.662245850013</v>
      </c>
      <c r="P36" s="3"/>
      <c r="Q36" s="68">
        <v>14191.525147799999</v>
      </c>
      <c r="R36" s="68">
        <v>28383.050295599998</v>
      </c>
      <c r="S36" s="68">
        <v>42574.575443399997</v>
      </c>
      <c r="T36" s="69">
        <v>816884.46111472207</v>
      </c>
      <c r="U36" s="3"/>
      <c r="V36" s="3"/>
      <c r="W36" s="3">
        <f t="shared" si="5"/>
        <v>3302450.0144173726</v>
      </c>
      <c r="AA36" s="7"/>
      <c r="AB36" s="7"/>
      <c r="AC36" s="7"/>
      <c r="AD36" s="7"/>
      <c r="AE36" s="7"/>
      <c r="AF36" s="7"/>
      <c r="AG36" s="7"/>
    </row>
    <row r="37" spans="2:33">
      <c r="B37" s="4" t="s">
        <v>14</v>
      </c>
      <c r="C37" s="2">
        <v>1</v>
      </c>
      <c r="D37" s="2" t="s">
        <v>4</v>
      </c>
      <c r="E37" s="3">
        <v>796998.23910000001</v>
      </c>
      <c r="F37" s="3">
        <v>796998.23910000001</v>
      </c>
      <c r="G37" s="3">
        <v>119549.735865</v>
      </c>
      <c r="H37" s="3">
        <v>15085</v>
      </c>
      <c r="I37" s="3">
        <f t="shared" si="3"/>
        <v>478198.94345999998</v>
      </c>
      <c r="J37" s="3">
        <f t="shared" si="4"/>
        <v>239099.47172999999</v>
      </c>
      <c r="K37" s="3"/>
      <c r="L37" s="3"/>
      <c r="M37" s="3"/>
      <c r="N37" s="3"/>
      <c r="O37" s="68">
        <v>63861.863165100003</v>
      </c>
      <c r="P37" s="3"/>
      <c r="Q37" s="68">
        <v>14191.525147799999</v>
      </c>
      <c r="R37" s="68">
        <v>28383.050295599998</v>
      </c>
      <c r="S37" s="68">
        <v>42574.575443399997</v>
      </c>
      <c r="T37" s="69">
        <v>850640.01735913195</v>
      </c>
      <c r="U37" s="3"/>
      <c r="V37" s="3"/>
      <c r="W37" s="3">
        <f t="shared" si="5"/>
        <v>3445580.6606660322</v>
      </c>
      <c r="AA37" s="7"/>
      <c r="AB37" s="7"/>
      <c r="AC37" s="7"/>
      <c r="AD37" s="7"/>
      <c r="AE37" s="7"/>
      <c r="AF37" s="7"/>
      <c r="AG37" s="7"/>
    </row>
    <row r="38" spans="2:33" ht="15" customHeight="1">
      <c r="AA38" s="7"/>
      <c r="AB38" s="7"/>
      <c r="AC38" s="7"/>
      <c r="AD38" s="7"/>
      <c r="AE38" s="7"/>
      <c r="AF38" s="7"/>
      <c r="AG38" s="7"/>
    </row>
    <row r="39" spans="2:33" ht="39" customHeight="1">
      <c r="B39" s="1" t="s">
        <v>11</v>
      </c>
      <c r="C39" s="1" t="s">
        <v>12</v>
      </c>
      <c r="D39" s="1" t="s">
        <v>1</v>
      </c>
      <c r="E39" s="1" t="s">
        <v>2</v>
      </c>
      <c r="F39" s="1" t="s">
        <v>8</v>
      </c>
      <c r="G39" s="1" t="s">
        <v>9</v>
      </c>
      <c r="H39" s="1" t="s">
        <v>10</v>
      </c>
      <c r="I39" s="1" t="s">
        <v>19</v>
      </c>
      <c r="J39" s="1" t="s">
        <v>20</v>
      </c>
      <c r="K39" s="1" t="s">
        <v>21</v>
      </c>
      <c r="L39" s="1" t="s">
        <v>22</v>
      </c>
      <c r="M39" s="1" t="s">
        <v>23</v>
      </c>
      <c r="N39" s="1" t="s">
        <v>24</v>
      </c>
      <c r="O39" s="1" t="s">
        <v>25</v>
      </c>
      <c r="P39" s="1" t="s">
        <v>26</v>
      </c>
      <c r="Q39" s="1" t="s">
        <v>27</v>
      </c>
      <c r="R39" s="1" t="s">
        <v>33</v>
      </c>
      <c r="S39" s="1" t="s">
        <v>34</v>
      </c>
      <c r="T39" s="1" t="s">
        <v>35</v>
      </c>
      <c r="U39" s="1" t="s">
        <v>36</v>
      </c>
      <c r="V39" s="1" t="s">
        <v>57</v>
      </c>
      <c r="W39" s="1" t="s">
        <v>3</v>
      </c>
      <c r="AA39" s="7"/>
      <c r="AB39" s="7"/>
      <c r="AC39" s="7"/>
      <c r="AD39" s="7"/>
      <c r="AE39" s="7"/>
      <c r="AF39" s="7"/>
      <c r="AG39" s="7"/>
    </row>
    <row r="40" spans="2:33">
      <c r="B40" s="4" t="s">
        <v>15</v>
      </c>
      <c r="C40" s="2">
        <v>15</v>
      </c>
      <c r="D40" s="2" t="s">
        <v>4</v>
      </c>
      <c r="E40" s="3">
        <v>182147.95620000002</v>
      </c>
      <c r="F40" s="3">
        <v>182147.95620000002</v>
      </c>
      <c r="G40" s="3">
        <v>27322.193430000003</v>
      </c>
      <c r="H40" s="3">
        <v>15085</v>
      </c>
      <c r="I40" s="3"/>
      <c r="J40" s="3"/>
      <c r="K40" s="3"/>
      <c r="L40" s="3"/>
      <c r="M40" s="3"/>
      <c r="N40" s="3"/>
      <c r="O40" s="68">
        <v>14976.561482190002</v>
      </c>
      <c r="P40" s="3"/>
      <c r="Q40" s="3"/>
      <c r="R40" s="3"/>
      <c r="S40" s="3"/>
      <c r="T40" s="69">
        <v>199487.79894277081</v>
      </c>
      <c r="U40" s="3"/>
      <c r="V40" s="3"/>
      <c r="W40" s="3">
        <f>SUM(E40:V40)</f>
        <v>621167.46625496075</v>
      </c>
      <c r="AA40" s="109" t="s">
        <v>6</v>
      </c>
      <c r="AB40" s="110"/>
      <c r="AC40" s="110"/>
      <c r="AD40" s="110"/>
      <c r="AE40" s="110"/>
      <c r="AF40" s="110"/>
      <c r="AG40" s="7"/>
    </row>
    <row r="41" spans="2:33">
      <c r="B41" s="4" t="s">
        <v>15</v>
      </c>
      <c r="C41" s="2">
        <v>14</v>
      </c>
      <c r="D41" s="2" t="s">
        <v>4</v>
      </c>
      <c r="E41" s="3">
        <v>201664.51199999999</v>
      </c>
      <c r="F41" s="3">
        <v>201664.51199999999</v>
      </c>
      <c r="G41" s="3">
        <v>30249.676799999997</v>
      </c>
      <c r="H41" s="3">
        <v>15085</v>
      </c>
      <c r="I41" s="3"/>
      <c r="J41" s="3"/>
      <c r="K41" s="3"/>
      <c r="L41" s="3"/>
      <c r="M41" s="3"/>
      <c r="N41" s="3"/>
      <c r="O41" s="68">
        <v>16206.7493874825</v>
      </c>
      <c r="P41" s="3"/>
      <c r="Q41" s="3"/>
      <c r="R41" s="3"/>
      <c r="S41" s="3"/>
      <c r="T41" s="69">
        <v>215873.9018412669</v>
      </c>
      <c r="U41" s="3"/>
      <c r="V41" s="3"/>
      <c r="W41" s="3">
        <f t="shared" ref="W41:W54" si="6">SUM(E41:V41)</f>
        <v>680744.35202874942</v>
      </c>
      <c r="AA41" s="111"/>
      <c r="AB41" s="111"/>
      <c r="AC41" s="111"/>
      <c r="AD41" s="111"/>
      <c r="AE41" s="111"/>
      <c r="AF41" s="111"/>
      <c r="AG41" s="7"/>
    </row>
    <row r="42" spans="2:33" ht="21.75">
      <c r="B42" s="4" t="s">
        <v>15</v>
      </c>
      <c r="C42" s="2">
        <v>13</v>
      </c>
      <c r="D42" s="2" t="s">
        <v>4</v>
      </c>
      <c r="E42" s="3">
        <v>221181.06779999999</v>
      </c>
      <c r="F42" s="3">
        <v>221181.06779999999</v>
      </c>
      <c r="G42" s="3">
        <v>33177.160169999996</v>
      </c>
      <c r="H42" s="3">
        <v>15085</v>
      </c>
      <c r="I42" s="3"/>
      <c r="J42" s="3"/>
      <c r="K42" s="3"/>
      <c r="L42" s="3"/>
      <c r="M42" s="3"/>
      <c r="N42" s="3"/>
      <c r="O42" s="68">
        <v>17437.000176172496</v>
      </c>
      <c r="P42" s="3"/>
      <c r="Q42" s="3"/>
      <c r="R42" s="3"/>
      <c r="S42" s="3"/>
      <c r="T42" s="69">
        <v>232260.84234661766</v>
      </c>
      <c r="U42" s="3"/>
      <c r="V42" s="3"/>
      <c r="W42" s="3">
        <f t="shared" si="6"/>
        <v>740322.13829279016</v>
      </c>
      <c r="AA42" s="6"/>
      <c r="AB42" s="6"/>
      <c r="AC42" s="6"/>
      <c r="AD42" s="6"/>
      <c r="AE42" s="6"/>
      <c r="AF42" s="6"/>
      <c r="AG42" s="7"/>
    </row>
    <row r="43" spans="2:33" ht="30.75" customHeight="1">
      <c r="B43" s="4" t="s">
        <v>15</v>
      </c>
      <c r="C43" s="2">
        <v>12</v>
      </c>
      <c r="D43" s="2" t="s">
        <v>4</v>
      </c>
      <c r="E43" s="3">
        <v>245898.97500000001</v>
      </c>
      <c r="F43" s="3">
        <v>245898.97500000001</v>
      </c>
      <c r="G43" s="3">
        <v>36884.846250000002</v>
      </c>
      <c r="H43" s="3">
        <v>15085</v>
      </c>
      <c r="I43" s="3"/>
      <c r="J43" s="3"/>
      <c r="K43" s="3"/>
      <c r="L43" s="3"/>
      <c r="M43" s="3"/>
      <c r="N43" s="3">
        <v>6039</v>
      </c>
      <c r="O43" s="68">
        <v>18667.188081465003</v>
      </c>
      <c r="P43" s="3"/>
      <c r="Q43" s="3"/>
      <c r="R43" s="3"/>
      <c r="S43" s="3"/>
      <c r="T43" s="69">
        <v>248646.94524511383</v>
      </c>
      <c r="U43" s="3"/>
      <c r="V43" s="3"/>
      <c r="W43" s="3">
        <f t="shared" si="6"/>
        <v>817120.92957657878</v>
      </c>
      <c r="AA43" s="77" t="s">
        <v>28</v>
      </c>
      <c r="AB43" s="77" t="s">
        <v>30</v>
      </c>
      <c r="AC43" s="77" t="s">
        <v>29</v>
      </c>
      <c r="AD43" s="77" t="s">
        <v>31</v>
      </c>
      <c r="AE43" s="77" t="s">
        <v>32</v>
      </c>
      <c r="AF43" s="77" t="s">
        <v>7</v>
      </c>
      <c r="AG43" s="7"/>
    </row>
    <row r="44" spans="2:33">
      <c r="B44" s="4" t="s">
        <v>15</v>
      </c>
      <c r="C44" s="2">
        <v>11</v>
      </c>
      <c r="D44" s="2" t="s">
        <v>4</v>
      </c>
      <c r="E44" s="3">
        <v>265417.71899999998</v>
      </c>
      <c r="F44" s="3">
        <v>265417.71899999998</v>
      </c>
      <c r="G44" s="3">
        <v>39812.657849999996</v>
      </c>
      <c r="H44" s="3">
        <v>15085</v>
      </c>
      <c r="I44" s="3"/>
      <c r="J44" s="3"/>
      <c r="K44" s="3"/>
      <c r="L44" s="3"/>
      <c r="M44" s="3"/>
      <c r="N44" s="3"/>
      <c r="O44" s="68">
        <v>19897.438870155001</v>
      </c>
      <c r="P44" s="3"/>
      <c r="Q44" s="3"/>
      <c r="R44" s="3"/>
      <c r="S44" s="3"/>
      <c r="T44" s="69">
        <v>265033.88575046463</v>
      </c>
      <c r="U44" s="3"/>
      <c r="V44" s="3"/>
      <c r="W44" s="3">
        <f t="shared" si="6"/>
        <v>870664.42047061957</v>
      </c>
      <c r="AA44" s="70"/>
      <c r="AB44" s="71"/>
      <c r="AC44" s="72">
        <v>16</v>
      </c>
      <c r="AD44" s="72">
        <v>44102</v>
      </c>
      <c r="AE44" s="72">
        <f>AD44</f>
        <v>44102</v>
      </c>
      <c r="AF44" s="71" t="s">
        <v>5</v>
      </c>
      <c r="AG44" s="7"/>
    </row>
    <row r="45" spans="2:33">
      <c r="B45" s="4" t="s">
        <v>15</v>
      </c>
      <c r="C45" s="2">
        <v>10</v>
      </c>
      <c r="D45" s="2" t="s">
        <v>4</v>
      </c>
      <c r="E45" s="3">
        <v>284933.18070000003</v>
      </c>
      <c r="F45" s="3">
        <v>284933.18070000003</v>
      </c>
      <c r="G45" s="3">
        <v>42739.977105000005</v>
      </c>
      <c r="H45" s="3">
        <v>15085</v>
      </c>
      <c r="I45" s="3"/>
      <c r="J45" s="3"/>
      <c r="K45" s="3"/>
      <c r="L45" s="3"/>
      <c r="M45" s="3"/>
      <c r="N45" s="3"/>
      <c r="O45" s="68">
        <v>21127.626775447501</v>
      </c>
      <c r="P45" s="3"/>
      <c r="Q45" s="3"/>
      <c r="R45" s="3"/>
      <c r="S45" s="3"/>
      <c r="T45" s="69">
        <v>281419.98864896072</v>
      </c>
      <c r="U45" s="3"/>
      <c r="V45" s="3"/>
      <c r="W45" s="3">
        <f t="shared" si="6"/>
        <v>930238.95392940834</v>
      </c>
      <c r="AA45" s="71">
        <v>32</v>
      </c>
      <c r="AB45" s="72">
        <v>27812</v>
      </c>
      <c r="AC45" s="72">
        <v>8</v>
      </c>
      <c r="AD45" s="72">
        <v>8344</v>
      </c>
      <c r="AE45" s="72">
        <f>+AB45+AD45</f>
        <v>36156</v>
      </c>
      <c r="AF45" s="71" t="s">
        <v>5</v>
      </c>
      <c r="AG45" s="7"/>
    </row>
    <row r="46" spans="2:33">
      <c r="B46" s="4" t="s">
        <v>15</v>
      </c>
      <c r="C46" s="2">
        <v>9</v>
      </c>
      <c r="D46" s="2" t="s">
        <v>4</v>
      </c>
      <c r="E46" s="3">
        <v>304450.83060000004</v>
      </c>
      <c r="F46" s="3">
        <v>304450.83060000004</v>
      </c>
      <c r="G46" s="3">
        <v>45667.624590000007</v>
      </c>
      <c r="H46" s="3">
        <v>15085</v>
      </c>
      <c r="I46" s="3"/>
      <c r="J46" s="3"/>
      <c r="K46" s="3"/>
      <c r="L46" s="3"/>
      <c r="M46" s="3"/>
      <c r="N46" s="3"/>
      <c r="O46" s="68">
        <v>22357.8775641375</v>
      </c>
      <c r="P46" s="3"/>
      <c r="Q46" s="3"/>
      <c r="R46" s="3"/>
      <c r="S46" s="3"/>
      <c r="T46" s="69">
        <v>297806.92915431148</v>
      </c>
      <c r="U46" s="3"/>
      <c r="V46" s="3"/>
      <c r="W46" s="3">
        <f t="shared" si="6"/>
        <v>989819.09250844899</v>
      </c>
      <c r="AA46" s="71">
        <v>20</v>
      </c>
      <c r="AB46" s="72">
        <v>145203</v>
      </c>
      <c r="AC46" s="72"/>
      <c r="AD46" s="71"/>
      <c r="AE46" s="72">
        <f t="shared" ref="AE46:AE55" si="7">+AB46+AD46</f>
        <v>145203</v>
      </c>
      <c r="AF46" s="71" t="s">
        <v>5</v>
      </c>
      <c r="AG46" s="7"/>
    </row>
    <row r="47" spans="2:33">
      <c r="B47" s="4" t="s">
        <v>15</v>
      </c>
      <c r="C47" s="2">
        <v>8</v>
      </c>
      <c r="D47" s="2" t="s">
        <v>4</v>
      </c>
      <c r="E47" s="3">
        <v>323965.19819999998</v>
      </c>
      <c r="F47" s="3">
        <v>323965.19819999998</v>
      </c>
      <c r="G47" s="3">
        <v>48594.779729999995</v>
      </c>
      <c r="H47" s="3">
        <v>15085</v>
      </c>
      <c r="I47" s="3"/>
      <c r="J47" s="3"/>
      <c r="K47" s="3"/>
      <c r="L47" s="3"/>
      <c r="M47" s="3"/>
      <c r="N47" s="3"/>
      <c r="O47" s="68">
        <v>23588.065469430003</v>
      </c>
      <c r="P47" s="3"/>
      <c r="Q47" s="3"/>
      <c r="R47" s="3"/>
      <c r="S47" s="3"/>
      <c r="T47" s="69">
        <v>314193.03205280763</v>
      </c>
      <c r="U47" s="3"/>
      <c r="V47" s="3"/>
      <c r="W47" s="3">
        <f t="shared" si="6"/>
        <v>1049391.2736522374</v>
      </c>
      <c r="AA47" s="71"/>
      <c r="AB47" s="72"/>
      <c r="AC47" s="72">
        <v>40</v>
      </c>
      <c r="AD47" s="72">
        <v>83437</v>
      </c>
      <c r="AE47" s="72">
        <f t="shared" si="7"/>
        <v>83437</v>
      </c>
      <c r="AF47" s="71" t="s">
        <v>5</v>
      </c>
      <c r="AG47" s="7"/>
    </row>
    <row r="48" spans="2:33">
      <c r="B48" s="4" t="s">
        <v>15</v>
      </c>
      <c r="C48" s="2">
        <v>7</v>
      </c>
      <c r="D48" s="2" t="s">
        <v>4</v>
      </c>
      <c r="E48" s="3">
        <v>343480.65990000003</v>
      </c>
      <c r="F48" s="3">
        <v>343480.65990000003</v>
      </c>
      <c r="G48" s="3">
        <v>51522.098985000004</v>
      </c>
      <c r="H48" s="3">
        <v>15085</v>
      </c>
      <c r="I48" s="3"/>
      <c r="J48" s="3"/>
      <c r="K48" s="3"/>
      <c r="L48" s="3"/>
      <c r="M48" s="3"/>
      <c r="N48" s="3"/>
      <c r="O48" s="68">
        <v>24818.316258120001</v>
      </c>
      <c r="P48" s="3"/>
      <c r="Q48" s="3"/>
      <c r="R48" s="3"/>
      <c r="S48" s="3"/>
      <c r="T48" s="69">
        <v>330579.97255815845</v>
      </c>
      <c r="U48" s="3"/>
      <c r="V48" s="3"/>
      <c r="W48" s="3">
        <f t="shared" si="6"/>
        <v>1108966.7076012786</v>
      </c>
      <c r="AA48" s="71">
        <v>14</v>
      </c>
      <c r="AB48" s="72">
        <v>45194</v>
      </c>
      <c r="AC48" s="72"/>
      <c r="AD48" s="71"/>
      <c r="AE48" s="72">
        <f t="shared" si="7"/>
        <v>45194</v>
      </c>
      <c r="AF48" s="71" t="s">
        <v>5</v>
      </c>
      <c r="AG48" s="7"/>
    </row>
    <row r="49" spans="2:33">
      <c r="B49" s="4" t="s">
        <v>15</v>
      </c>
      <c r="C49" s="2">
        <v>6</v>
      </c>
      <c r="D49" s="2" t="s">
        <v>4</v>
      </c>
      <c r="E49" s="3">
        <v>362991.7452</v>
      </c>
      <c r="F49" s="3">
        <v>362991.7452</v>
      </c>
      <c r="G49" s="3">
        <v>54448.761780000001</v>
      </c>
      <c r="H49" s="3">
        <v>15085</v>
      </c>
      <c r="I49" s="3"/>
      <c r="J49" s="3"/>
      <c r="K49" s="3"/>
      <c r="L49" s="3"/>
      <c r="M49" s="3"/>
      <c r="N49" s="3"/>
      <c r="O49" s="68">
        <v>26048.504163412505</v>
      </c>
      <c r="P49" s="3"/>
      <c r="Q49" s="3"/>
      <c r="R49" s="3"/>
      <c r="S49" s="3"/>
      <c r="T49" s="69">
        <v>346966.07545665454</v>
      </c>
      <c r="U49" s="3"/>
      <c r="V49" s="3"/>
      <c r="W49" s="3">
        <f t="shared" si="6"/>
        <v>1168531.8318000671</v>
      </c>
      <c r="AA49" s="73"/>
      <c r="AB49" s="73"/>
      <c r="AC49" s="74">
        <v>9</v>
      </c>
      <c r="AD49" s="72">
        <v>38888</v>
      </c>
      <c r="AE49" s="74">
        <f t="shared" si="7"/>
        <v>38888</v>
      </c>
      <c r="AF49" s="73" t="s">
        <v>5</v>
      </c>
      <c r="AG49" s="7"/>
    </row>
    <row r="50" spans="2:33">
      <c r="B50" s="4" t="s">
        <v>15</v>
      </c>
      <c r="C50" s="2">
        <v>5</v>
      </c>
      <c r="D50" s="2" t="s">
        <v>4</v>
      </c>
      <c r="E50" s="3">
        <v>382509.39510000002</v>
      </c>
      <c r="F50" s="3">
        <v>382509.39510000002</v>
      </c>
      <c r="G50" s="3">
        <v>57376.409265000002</v>
      </c>
      <c r="H50" s="3">
        <v>15085</v>
      </c>
      <c r="I50" s="3"/>
      <c r="J50" s="3"/>
      <c r="K50" s="3"/>
      <c r="L50" s="3"/>
      <c r="M50" s="3"/>
      <c r="N50" s="3"/>
      <c r="O50" s="68">
        <v>27278.754952102507</v>
      </c>
      <c r="P50" s="3"/>
      <c r="Q50" s="3"/>
      <c r="R50" s="3"/>
      <c r="S50" s="3"/>
      <c r="T50" s="69">
        <v>363353.01596200536</v>
      </c>
      <c r="U50" s="3"/>
      <c r="V50" s="3"/>
      <c r="W50" s="3">
        <f t="shared" si="6"/>
        <v>1228111.9703791081</v>
      </c>
      <c r="AA50" s="71">
        <v>10</v>
      </c>
      <c r="AB50" s="72">
        <v>45195</v>
      </c>
      <c r="AC50" s="71">
        <v>10</v>
      </c>
      <c r="AD50" s="72">
        <v>54234</v>
      </c>
      <c r="AE50" s="74">
        <f t="shared" si="7"/>
        <v>99429</v>
      </c>
      <c r="AF50" s="73" t="s">
        <v>5</v>
      </c>
      <c r="AG50" s="7"/>
    </row>
    <row r="51" spans="2:33">
      <c r="B51" s="4" t="s">
        <v>15</v>
      </c>
      <c r="C51" s="2">
        <v>4</v>
      </c>
      <c r="D51" s="2" t="s">
        <v>4</v>
      </c>
      <c r="E51" s="3">
        <v>402028.13909999997</v>
      </c>
      <c r="F51" s="3">
        <v>402028.13909999997</v>
      </c>
      <c r="G51" s="3">
        <v>60304.220864999996</v>
      </c>
      <c r="H51" s="3">
        <v>15085</v>
      </c>
      <c r="I51" s="3"/>
      <c r="J51" s="3"/>
      <c r="K51" s="3"/>
      <c r="L51" s="3"/>
      <c r="M51" s="3"/>
      <c r="N51" s="3"/>
      <c r="O51" s="68">
        <v>28508.942857395003</v>
      </c>
      <c r="P51" s="3"/>
      <c r="Q51" s="3"/>
      <c r="R51" s="3"/>
      <c r="S51" s="3"/>
      <c r="T51" s="69">
        <v>379739.11886050145</v>
      </c>
      <c r="U51" s="3"/>
      <c r="V51" s="3"/>
      <c r="W51" s="3">
        <f t="shared" si="6"/>
        <v>1287693.5607828964</v>
      </c>
      <c r="AA51" s="71">
        <v>20</v>
      </c>
      <c r="AB51" s="72">
        <v>64767</v>
      </c>
      <c r="AC51" s="71"/>
      <c r="AD51" s="71"/>
      <c r="AE51" s="74">
        <f t="shared" si="7"/>
        <v>64767</v>
      </c>
      <c r="AF51" s="73" t="s">
        <v>5</v>
      </c>
      <c r="AG51" s="7"/>
    </row>
    <row r="52" spans="2:33" ht="30" customHeight="1">
      <c r="B52" s="4" t="s">
        <v>15</v>
      </c>
      <c r="C52" s="2">
        <v>3</v>
      </c>
      <c r="D52" s="2" t="s">
        <v>4</v>
      </c>
      <c r="E52" s="3">
        <v>421542.50670000003</v>
      </c>
      <c r="F52" s="3">
        <v>421542.50670000003</v>
      </c>
      <c r="G52" s="3">
        <v>63231.376004999998</v>
      </c>
      <c r="H52" s="3">
        <v>15085</v>
      </c>
      <c r="I52" s="3"/>
      <c r="J52" s="3"/>
      <c r="K52" s="3"/>
      <c r="L52" s="3"/>
      <c r="M52" s="3"/>
      <c r="N52" s="3"/>
      <c r="O52" s="68">
        <v>29739.193646084997</v>
      </c>
      <c r="P52" s="3"/>
      <c r="Q52" s="3"/>
      <c r="R52" s="3"/>
      <c r="S52" s="3"/>
      <c r="T52" s="69">
        <v>396126.05936585215</v>
      </c>
      <c r="U52" s="3"/>
      <c r="V52" s="3"/>
      <c r="W52" s="3">
        <f t="shared" si="6"/>
        <v>1347266.6424169373</v>
      </c>
      <c r="AA52" s="71">
        <v>10</v>
      </c>
      <c r="AB52" s="72">
        <v>19246</v>
      </c>
      <c r="AC52" s="71">
        <v>10</v>
      </c>
      <c r="AD52" s="72">
        <v>23095</v>
      </c>
      <c r="AE52" s="74">
        <f t="shared" si="7"/>
        <v>42341</v>
      </c>
      <c r="AF52" s="73" t="s">
        <v>5</v>
      </c>
      <c r="AG52" s="7"/>
    </row>
    <row r="53" spans="2:33" ht="31.5" customHeight="1">
      <c r="B53" s="4" t="s">
        <v>15</v>
      </c>
      <c r="C53" s="2">
        <v>2</v>
      </c>
      <c r="D53" s="2" t="s">
        <v>4</v>
      </c>
      <c r="E53" s="3">
        <v>441059.0625</v>
      </c>
      <c r="F53" s="3">
        <v>441059.0625</v>
      </c>
      <c r="G53" s="3">
        <v>66158.859375</v>
      </c>
      <c r="H53" s="3">
        <v>15085</v>
      </c>
      <c r="I53" s="3"/>
      <c r="J53" s="3"/>
      <c r="K53" s="3"/>
      <c r="L53" s="3"/>
      <c r="M53" s="3"/>
      <c r="N53" s="3"/>
      <c r="O53" s="68">
        <v>30969.381551377501</v>
      </c>
      <c r="P53" s="3"/>
      <c r="Q53" s="3"/>
      <c r="R53" s="3"/>
      <c r="S53" s="3"/>
      <c r="T53" s="69">
        <v>412512.1622643483</v>
      </c>
      <c r="U53" s="3"/>
      <c r="V53" s="3"/>
      <c r="W53" s="3">
        <f t="shared" si="6"/>
        <v>1406843.5281907257</v>
      </c>
      <c r="AA53" s="71">
        <v>20</v>
      </c>
      <c r="AB53" s="72">
        <v>100660</v>
      </c>
      <c r="AC53" s="71"/>
      <c r="AD53" s="71"/>
      <c r="AE53" s="74">
        <f t="shared" si="7"/>
        <v>100660</v>
      </c>
      <c r="AF53" s="73" t="s">
        <v>5</v>
      </c>
      <c r="AG53" s="7"/>
    </row>
    <row r="54" spans="2:33" ht="24" customHeight="1">
      <c r="B54" s="4" t="s">
        <v>15</v>
      </c>
      <c r="C54" s="2">
        <v>1</v>
      </c>
      <c r="D54" s="2" t="s">
        <v>4</v>
      </c>
      <c r="E54" s="3">
        <v>455372.07870000001</v>
      </c>
      <c r="F54" s="3">
        <v>455372.07870000001</v>
      </c>
      <c r="G54" s="3">
        <v>68305.811805000005</v>
      </c>
      <c r="H54" s="3">
        <v>15085</v>
      </c>
      <c r="I54" s="3"/>
      <c r="J54" s="3"/>
      <c r="K54" s="3"/>
      <c r="L54" s="3"/>
      <c r="M54" s="3"/>
      <c r="N54" s="3"/>
      <c r="O54" s="68">
        <v>32199.632340067503</v>
      </c>
      <c r="P54" s="3"/>
      <c r="Q54" s="3"/>
      <c r="R54" s="3"/>
      <c r="S54" s="3"/>
      <c r="T54" s="69">
        <v>428899.10276969918</v>
      </c>
      <c r="U54" s="3"/>
      <c r="V54" s="3"/>
      <c r="W54" s="3">
        <f t="shared" si="6"/>
        <v>1455233.7043147667</v>
      </c>
      <c r="AA54" s="71"/>
      <c r="AB54" s="71"/>
      <c r="AC54" s="71">
        <v>20</v>
      </c>
      <c r="AD54" s="72">
        <v>52377</v>
      </c>
      <c r="AE54" s="74">
        <f t="shared" si="7"/>
        <v>52377</v>
      </c>
      <c r="AF54" s="73" t="s">
        <v>5</v>
      </c>
      <c r="AG54" s="7"/>
    </row>
    <row r="55" spans="2:33" ht="29.25" customHeight="1">
      <c r="AA55" s="71">
        <v>40</v>
      </c>
      <c r="AB55" s="72">
        <v>161336</v>
      </c>
      <c r="AC55" s="71"/>
      <c r="AD55" s="71"/>
      <c r="AE55" s="74">
        <f t="shared" si="7"/>
        <v>161336</v>
      </c>
      <c r="AF55" s="73" t="s">
        <v>5</v>
      </c>
      <c r="AG55" s="7"/>
    </row>
    <row r="56" spans="2:33" ht="36">
      <c r="B56" s="1" t="s">
        <v>11</v>
      </c>
      <c r="C56" s="1" t="s">
        <v>12</v>
      </c>
      <c r="D56" s="1" t="s">
        <v>1</v>
      </c>
      <c r="E56" s="1" t="s">
        <v>2</v>
      </c>
      <c r="F56" s="1" t="s">
        <v>8</v>
      </c>
      <c r="G56" s="1" t="s">
        <v>9</v>
      </c>
      <c r="H56" s="1" t="s">
        <v>10</v>
      </c>
      <c r="I56" s="1" t="s">
        <v>19</v>
      </c>
      <c r="J56" s="1" t="s">
        <v>20</v>
      </c>
      <c r="K56" s="1" t="s">
        <v>21</v>
      </c>
      <c r="L56" s="1" t="s">
        <v>22</v>
      </c>
      <c r="M56" s="1" t="s">
        <v>23</v>
      </c>
      <c r="N56" s="1" t="s">
        <v>24</v>
      </c>
      <c r="O56" s="1" t="s">
        <v>25</v>
      </c>
      <c r="P56" s="1" t="s">
        <v>26</v>
      </c>
      <c r="Q56" s="1" t="s">
        <v>27</v>
      </c>
      <c r="R56" s="1" t="s">
        <v>33</v>
      </c>
      <c r="S56" s="1" t="s">
        <v>34</v>
      </c>
      <c r="T56" s="1" t="s">
        <v>35</v>
      </c>
      <c r="U56" s="1" t="s">
        <v>36</v>
      </c>
      <c r="V56" s="1" t="s">
        <v>57</v>
      </c>
      <c r="W56" s="1" t="s">
        <v>3</v>
      </c>
      <c r="AA56" s="71"/>
      <c r="AB56" s="71"/>
      <c r="AC56" s="71"/>
      <c r="AD56" s="71"/>
      <c r="AE56" s="71"/>
      <c r="AF56" s="71"/>
      <c r="AG56" s="7"/>
    </row>
    <row r="57" spans="2:33" ht="26.25" customHeight="1">
      <c r="B57" s="4" t="s">
        <v>16</v>
      </c>
      <c r="C57" s="2">
        <v>15</v>
      </c>
      <c r="D57" s="2" t="s">
        <v>4</v>
      </c>
      <c r="E57" s="3">
        <v>161140.1421</v>
      </c>
      <c r="F57" s="3">
        <v>161140.1421</v>
      </c>
      <c r="G57" s="3">
        <v>24171.021314999998</v>
      </c>
      <c r="H57" s="3">
        <v>15085</v>
      </c>
      <c r="I57" s="3"/>
      <c r="J57" s="3"/>
      <c r="K57" s="3"/>
      <c r="L57" s="3"/>
      <c r="M57" s="3"/>
      <c r="N57" s="3"/>
      <c r="O57" s="5">
        <v>14387.595581204998</v>
      </c>
      <c r="P57" s="68">
        <v>43162.78674361499</v>
      </c>
      <c r="Q57" s="3"/>
      <c r="R57" s="3"/>
      <c r="S57" s="3"/>
      <c r="T57" s="69">
        <v>191642.77314165057</v>
      </c>
      <c r="U57" s="3"/>
      <c r="V57" s="3"/>
      <c r="W57" s="3">
        <f>SUM(E57:V57)</f>
        <v>610729.46098147053</v>
      </c>
      <c r="AA57" s="2"/>
      <c r="AB57" s="2"/>
      <c r="AC57" s="2"/>
      <c r="AD57" s="2"/>
      <c r="AE57" s="2"/>
      <c r="AF57" s="2"/>
      <c r="AG57" s="7"/>
    </row>
    <row r="58" spans="2:33" ht="29.25" customHeight="1">
      <c r="B58" s="4" t="s">
        <v>16</v>
      </c>
      <c r="C58" s="2">
        <v>14</v>
      </c>
      <c r="D58" s="2" t="s">
        <v>4</v>
      </c>
      <c r="E58" s="3">
        <v>178408.3224</v>
      </c>
      <c r="F58" s="3">
        <v>178408.3224</v>
      </c>
      <c r="G58" s="3">
        <v>26761.248360000001</v>
      </c>
      <c r="H58" s="3">
        <v>15085</v>
      </c>
      <c r="I58" s="3"/>
      <c r="J58" s="3"/>
      <c r="K58" s="3"/>
      <c r="L58" s="3"/>
      <c r="M58" s="3"/>
      <c r="N58" s="3"/>
      <c r="O58" s="5">
        <v>15569.426153820003</v>
      </c>
      <c r="P58" s="68">
        <v>46708.278461460002</v>
      </c>
      <c r="Q58" s="3"/>
      <c r="R58" s="3"/>
      <c r="S58" s="3"/>
      <c r="T58" s="69">
        <v>207384.75636888243</v>
      </c>
      <c r="U58" s="3"/>
      <c r="V58" s="3"/>
      <c r="W58" s="3">
        <f t="shared" ref="W58:W71" si="8">SUM(E58:V58)</f>
        <v>668325.3541441625</v>
      </c>
      <c r="AA58" s="2"/>
      <c r="AB58" s="2"/>
      <c r="AC58" s="2"/>
      <c r="AD58" s="2"/>
      <c r="AE58" s="2"/>
      <c r="AF58" s="2"/>
      <c r="AG58" s="7"/>
    </row>
    <row r="59" spans="2:33" ht="35.25" customHeight="1">
      <c r="B59" s="4" t="s">
        <v>16</v>
      </c>
      <c r="C59" s="2">
        <v>13</v>
      </c>
      <c r="D59" s="2" t="s">
        <v>4</v>
      </c>
      <c r="E59" s="3">
        <v>195672.12629999997</v>
      </c>
      <c r="F59" s="3">
        <v>195672.12629999997</v>
      </c>
      <c r="G59" s="3">
        <v>29350.818944999995</v>
      </c>
      <c r="H59" s="3">
        <v>15085</v>
      </c>
      <c r="I59" s="3"/>
      <c r="J59" s="3"/>
      <c r="K59" s="3"/>
      <c r="L59" s="3"/>
      <c r="M59" s="3">
        <v>105500</v>
      </c>
      <c r="N59" s="3">
        <v>29656</v>
      </c>
      <c r="O59" s="5">
        <v>16751.256726435</v>
      </c>
      <c r="P59" s="68">
        <v>50253.770179304993</v>
      </c>
      <c r="Q59" s="3"/>
      <c r="R59" s="3"/>
      <c r="S59" s="3"/>
      <c r="T59" s="69">
        <v>223126.7395961142</v>
      </c>
      <c r="U59" s="3"/>
      <c r="V59" s="3"/>
      <c r="W59" s="3">
        <f t="shared" si="8"/>
        <v>861067.83804685413</v>
      </c>
      <c r="AA59" s="2"/>
      <c r="AB59" s="2"/>
      <c r="AC59" s="2"/>
      <c r="AD59" s="2"/>
      <c r="AE59" s="2"/>
      <c r="AF59" s="2"/>
      <c r="AG59" s="7"/>
    </row>
    <row r="60" spans="2:33" ht="30.75" customHeight="1">
      <c r="B60" s="4" t="s">
        <v>16</v>
      </c>
      <c r="C60" s="2">
        <v>12</v>
      </c>
      <c r="D60" s="2" t="s">
        <v>4</v>
      </c>
      <c r="E60" s="3">
        <v>212934.83609999999</v>
      </c>
      <c r="F60" s="3">
        <v>212934.83609999999</v>
      </c>
      <c r="G60" s="3">
        <v>31940.225414999997</v>
      </c>
      <c r="H60" s="3">
        <v>15085</v>
      </c>
      <c r="I60" s="3"/>
      <c r="J60" s="3"/>
      <c r="K60" s="3"/>
      <c r="L60" s="3"/>
      <c r="M60" s="3"/>
      <c r="N60" s="3"/>
      <c r="O60" s="5">
        <v>17933.087299049999</v>
      </c>
      <c r="P60" s="68">
        <v>53799.261897149991</v>
      </c>
      <c r="Q60" s="3"/>
      <c r="R60" s="3"/>
      <c r="S60" s="3"/>
      <c r="T60" s="69">
        <v>238868.72282334598</v>
      </c>
      <c r="U60" s="3"/>
      <c r="V60" s="3"/>
      <c r="W60" s="3">
        <f t="shared" si="8"/>
        <v>783495.96963454597</v>
      </c>
      <c r="AA60" s="7"/>
      <c r="AB60" s="7"/>
      <c r="AC60" s="7"/>
      <c r="AD60" s="7"/>
      <c r="AE60" s="7"/>
      <c r="AF60" s="7"/>
      <c r="AG60" s="7"/>
    </row>
    <row r="61" spans="2:33" ht="30" customHeight="1">
      <c r="B61" s="4" t="s">
        <v>16</v>
      </c>
      <c r="C61" s="2">
        <v>11</v>
      </c>
      <c r="D61" s="2" t="s">
        <v>4</v>
      </c>
      <c r="E61" s="3">
        <v>230201.92230000001</v>
      </c>
      <c r="F61" s="3">
        <v>230201.92230000001</v>
      </c>
      <c r="G61" s="3">
        <v>34530.288345000001</v>
      </c>
      <c r="H61" s="3">
        <v>15085</v>
      </c>
      <c r="I61" s="3"/>
      <c r="J61" s="3"/>
      <c r="K61" s="3"/>
      <c r="L61" s="3"/>
      <c r="M61" s="3"/>
      <c r="N61" s="3"/>
      <c r="O61" s="5">
        <v>19114.917871665002</v>
      </c>
      <c r="P61" s="68">
        <v>57344.753614994996</v>
      </c>
      <c r="Q61" s="3"/>
      <c r="R61" s="3"/>
      <c r="S61" s="3"/>
      <c r="T61" s="69">
        <v>254610.70605057781</v>
      </c>
      <c r="U61" s="3"/>
      <c r="V61" s="3"/>
      <c r="W61" s="3">
        <f t="shared" si="8"/>
        <v>841089.51048223791</v>
      </c>
      <c r="AA61" s="7"/>
      <c r="AB61" s="7"/>
      <c r="AC61" s="7"/>
      <c r="AD61" s="7"/>
      <c r="AE61" s="7"/>
      <c r="AF61" s="7"/>
      <c r="AG61" s="7"/>
    </row>
    <row r="62" spans="2:33" ht="27" customHeight="1">
      <c r="B62" s="4" t="s">
        <v>16</v>
      </c>
      <c r="C62" s="2">
        <v>10</v>
      </c>
      <c r="D62" s="2" t="s">
        <v>4</v>
      </c>
      <c r="E62" s="3">
        <v>247466.82029999999</v>
      </c>
      <c r="F62" s="3">
        <v>247466.82029999999</v>
      </c>
      <c r="G62" s="3">
        <v>37120.023044999994</v>
      </c>
      <c r="H62" s="3">
        <v>15085</v>
      </c>
      <c r="I62" s="3"/>
      <c r="J62" s="3"/>
      <c r="K62" s="3"/>
      <c r="L62" s="3"/>
      <c r="M62" s="3"/>
      <c r="N62" s="3"/>
      <c r="O62" s="5">
        <v>20296.811327677504</v>
      </c>
      <c r="P62" s="68">
        <v>60890.433983032504</v>
      </c>
      <c r="Q62" s="3"/>
      <c r="R62" s="3"/>
      <c r="S62" s="3"/>
      <c r="T62" s="69">
        <v>270353.52688466432</v>
      </c>
      <c r="U62" s="3"/>
      <c r="V62" s="3"/>
      <c r="W62" s="3">
        <f t="shared" si="8"/>
        <v>898679.43584037421</v>
      </c>
      <c r="AA62" s="7"/>
      <c r="AB62" s="7"/>
      <c r="AC62" s="7"/>
      <c r="AD62" s="7"/>
      <c r="AE62" s="7"/>
      <c r="AF62" s="7"/>
      <c r="AG62" s="7"/>
    </row>
    <row r="63" spans="2:33" ht="30.75" customHeight="1">
      <c r="B63" s="4" t="s">
        <v>16</v>
      </c>
      <c r="C63" s="2">
        <v>9</v>
      </c>
      <c r="D63" s="2" t="s">
        <v>4</v>
      </c>
      <c r="E63" s="3">
        <v>264730.62420000002</v>
      </c>
      <c r="F63" s="3">
        <v>264730.62420000002</v>
      </c>
      <c r="G63" s="3">
        <v>39709.593630000003</v>
      </c>
      <c r="H63" s="3">
        <v>15085</v>
      </c>
      <c r="I63" s="3"/>
      <c r="J63" s="3"/>
      <c r="K63" s="3"/>
      <c r="L63" s="3"/>
      <c r="M63" s="3"/>
      <c r="N63" s="3"/>
      <c r="O63" s="5">
        <v>21478.641900292499</v>
      </c>
      <c r="P63" s="68">
        <v>64435.925700877495</v>
      </c>
      <c r="Q63" s="3"/>
      <c r="R63" s="3"/>
      <c r="S63" s="3"/>
      <c r="T63" s="69">
        <v>286095.51011189609</v>
      </c>
      <c r="U63" s="3"/>
      <c r="V63" s="3"/>
      <c r="W63" s="3">
        <f t="shared" si="8"/>
        <v>956265.91974306607</v>
      </c>
      <c r="AA63" s="7"/>
      <c r="AB63" s="7"/>
      <c r="AC63" s="7"/>
      <c r="AD63" s="7"/>
      <c r="AE63" s="7"/>
      <c r="AF63" s="7"/>
      <c r="AG63" s="7"/>
    </row>
    <row r="64" spans="2:33" ht="29.25" customHeight="1">
      <c r="B64" s="4" t="s">
        <v>16</v>
      </c>
      <c r="C64" s="2">
        <v>8</v>
      </c>
      <c r="D64" s="2" t="s">
        <v>4</v>
      </c>
      <c r="E64" s="3">
        <v>281998.80449999997</v>
      </c>
      <c r="F64" s="3">
        <v>281998.80449999997</v>
      </c>
      <c r="G64" s="3">
        <v>42299.820674999995</v>
      </c>
      <c r="H64" s="3">
        <v>15085</v>
      </c>
      <c r="I64" s="3"/>
      <c r="J64" s="3"/>
      <c r="K64" s="3"/>
      <c r="L64" s="3"/>
      <c r="M64" s="3"/>
      <c r="N64" s="3"/>
      <c r="O64" s="5">
        <v>22660.472472907499</v>
      </c>
      <c r="P64" s="68">
        <v>67981.417418722485</v>
      </c>
      <c r="Q64" s="3"/>
      <c r="R64" s="3"/>
      <c r="S64" s="3"/>
      <c r="T64" s="69">
        <v>301837.49333912786</v>
      </c>
      <c r="U64" s="3"/>
      <c r="V64" s="3"/>
      <c r="W64" s="3">
        <f t="shared" si="8"/>
        <v>1013861.8129057578</v>
      </c>
      <c r="AA64" s="7"/>
      <c r="AB64" s="7"/>
      <c r="AC64" s="7"/>
      <c r="AD64" s="7"/>
      <c r="AE64" s="7"/>
      <c r="AF64" s="7"/>
      <c r="AG64" s="7"/>
    </row>
    <row r="65" spans="2:33" ht="23.25" customHeight="1">
      <c r="B65" s="4" t="s">
        <v>16</v>
      </c>
      <c r="C65" s="2">
        <v>7</v>
      </c>
      <c r="D65" s="2" t="s">
        <v>4</v>
      </c>
      <c r="E65" s="3">
        <v>299266.98479999998</v>
      </c>
      <c r="F65" s="3">
        <v>299266.98479999998</v>
      </c>
      <c r="G65" s="3">
        <v>44890.047719999995</v>
      </c>
      <c r="H65" s="3">
        <v>15085</v>
      </c>
      <c r="I65" s="3"/>
      <c r="J65" s="3"/>
      <c r="K65" s="3"/>
      <c r="L65" s="3"/>
      <c r="M65" s="3"/>
      <c r="N65" s="3"/>
      <c r="O65" s="5">
        <v>23842.303045522502</v>
      </c>
      <c r="P65" s="68">
        <v>71526.909136567498</v>
      </c>
      <c r="Q65" s="3"/>
      <c r="R65" s="3"/>
      <c r="S65" s="3"/>
      <c r="T65" s="69">
        <v>317579.47656635975</v>
      </c>
      <c r="U65" s="3"/>
      <c r="V65" s="3"/>
      <c r="W65" s="3">
        <f t="shared" si="8"/>
        <v>1071457.7060684497</v>
      </c>
      <c r="AA65" s="7"/>
      <c r="AB65" s="7"/>
      <c r="AC65" s="7"/>
      <c r="AD65" s="7"/>
      <c r="AE65" s="7"/>
      <c r="AF65" s="7"/>
      <c r="AG65" s="7"/>
    </row>
    <row r="66" spans="2:33" ht="23.25" customHeight="1">
      <c r="B66" s="4" t="s">
        <v>16</v>
      </c>
      <c r="C66" s="2">
        <v>6</v>
      </c>
      <c r="D66" s="2" t="s">
        <v>4</v>
      </c>
      <c r="E66" s="3">
        <v>316528.6005</v>
      </c>
      <c r="F66" s="3">
        <v>316528.6005</v>
      </c>
      <c r="G66" s="3">
        <v>47479.290074999997</v>
      </c>
      <c r="H66" s="3">
        <v>15085</v>
      </c>
      <c r="I66" s="3"/>
      <c r="J66" s="3"/>
      <c r="K66" s="3"/>
      <c r="L66" s="3"/>
      <c r="M66" s="3"/>
      <c r="N66" s="3"/>
      <c r="O66" s="5">
        <v>25024.133618137501</v>
      </c>
      <c r="P66" s="68">
        <v>75072.400854412495</v>
      </c>
      <c r="Q66" s="3"/>
      <c r="R66" s="3"/>
      <c r="S66" s="3"/>
      <c r="T66" s="69">
        <v>333321.45979359152</v>
      </c>
      <c r="U66" s="3"/>
      <c r="V66" s="3"/>
      <c r="W66" s="3">
        <f t="shared" si="8"/>
        <v>1129039.4853411415</v>
      </c>
      <c r="AA66" s="7"/>
      <c r="AB66" s="7"/>
      <c r="AC66" s="7"/>
      <c r="AD66" s="7"/>
      <c r="AE66" s="7"/>
      <c r="AF66" s="7"/>
      <c r="AG66" s="7"/>
    </row>
    <row r="67" spans="2:33" ht="33" customHeight="1">
      <c r="B67" s="4" t="s">
        <v>16</v>
      </c>
      <c r="C67" s="2">
        <v>5</v>
      </c>
      <c r="D67" s="2" t="s">
        <v>4</v>
      </c>
      <c r="E67" s="3">
        <v>333795.68669999996</v>
      </c>
      <c r="F67" s="3">
        <v>333795.68669999996</v>
      </c>
      <c r="G67" s="3">
        <v>50069.35300499999</v>
      </c>
      <c r="H67" s="3">
        <v>15085</v>
      </c>
      <c r="I67" s="3"/>
      <c r="J67" s="3"/>
      <c r="K67" s="3"/>
      <c r="L67" s="3"/>
      <c r="M67" s="3"/>
      <c r="N67" s="3"/>
      <c r="O67" s="5">
        <v>26205.964190752504</v>
      </c>
      <c r="P67" s="68">
        <v>78617.892572257508</v>
      </c>
      <c r="Q67" s="3"/>
      <c r="R67" s="3"/>
      <c r="S67" s="3"/>
      <c r="T67" s="69">
        <v>349063.4430208233</v>
      </c>
      <c r="U67" s="3"/>
      <c r="V67" s="3"/>
      <c r="W67" s="3">
        <f t="shared" si="8"/>
        <v>1186633.0261888332</v>
      </c>
      <c r="AA67" s="7"/>
      <c r="AB67" s="7"/>
      <c r="AC67" s="7"/>
      <c r="AD67" s="7"/>
      <c r="AE67" s="7"/>
      <c r="AF67" s="7"/>
      <c r="AG67" s="7"/>
    </row>
    <row r="68" spans="2:33" ht="29.25" customHeight="1">
      <c r="B68" s="4" t="s">
        <v>16</v>
      </c>
      <c r="C68" s="2">
        <v>4</v>
      </c>
      <c r="D68" s="2" t="s">
        <v>4</v>
      </c>
      <c r="E68" s="3">
        <v>351059.49059999996</v>
      </c>
      <c r="F68" s="3">
        <v>351059.49059999996</v>
      </c>
      <c r="G68" s="3">
        <v>52658.923589999991</v>
      </c>
      <c r="H68" s="3">
        <v>15085</v>
      </c>
      <c r="I68" s="3"/>
      <c r="J68" s="3"/>
      <c r="K68" s="3"/>
      <c r="L68" s="3"/>
      <c r="M68" s="3"/>
      <c r="N68" s="3"/>
      <c r="O68" s="5">
        <v>27387.794763367503</v>
      </c>
      <c r="P68" s="68">
        <v>82163.384290102505</v>
      </c>
      <c r="Q68" s="3"/>
      <c r="R68" s="3"/>
      <c r="S68" s="3"/>
      <c r="T68" s="69">
        <v>364805.42624805513</v>
      </c>
      <c r="U68" s="3"/>
      <c r="V68" s="3"/>
      <c r="W68" s="3">
        <f t="shared" si="8"/>
        <v>1244219.510091525</v>
      </c>
      <c r="AA68" s="7"/>
      <c r="AB68" s="7"/>
      <c r="AC68" s="7"/>
      <c r="AD68" s="7"/>
      <c r="AE68" s="7"/>
      <c r="AF68" s="7"/>
      <c r="AG68" s="7"/>
    </row>
    <row r="69" spans="2:33" ht="26.25" customHeight="1">
      <c r="B69" s="4" t="s">
        <v>16</v>
      </c>
      <c r="C69" s="2">
        <v>3</v>
      </c>
      <c r="D69" s="2" t="s">
        <v>4</v>
      </c>
      <c r="E69" s="3">
        <v>368327.67090000003</v>
      </c>
      <c r="F69" s="3">
        <v>368327.67090000003</v>
      </c>
      <c r="G69" s="3">
        <v>55249.150635000005</v>
      </c>
      <c r="H69" s="3">
        <v>15085</v>
      </c>
      <c r="I69" s="3"/>
      <c r="J69" s="3"/>
      <c r="K69" s="3"/>
      <c r="L69" s="3"/>
      <c r="M69" s="3"/>
      <c r="N69" s="3"/>
      <c r="O69" s="5">
        <v>28569.625335982502</v>
      </c>
      <c r="P69" s="68">
        <v>85708.876007947503</v>
      </c>
      <c r="Q69" s="3"/>
      <c r="R69" s="3"/>
      <c r="S69" s="3"/>
      <c r="T69" s="69">
        <v>380547.4094752869</v>
      </c>
      <c r="U69" s="3"/>
      <c r="V69" s="3"/>
      <c r="W69" s="3">
        <f t="shared" si="8"/>
        <v>1301815.403254217</v>
      </c>
      <c r="AA69" s="7"/>
      <c r="AB69" s="7"/>
      <c r="AC69" s="7"/>
      <c r="AD69" s="7"/>
      <c r="AE69" s="7"/>
      <c r="AF69" s="7"/>
      <c r="AG69" s="7"/>
    </row>
    <row r="70" spans="2:33" ht="33" customHeight="1">
      <c r="B70" s="4" t="s">
        <v>16</v>
      </c>
      <c r="C70" s="2">
        <v>2</v>
      </c>
      <c r="D70" s="2" t="s">
        <v>4</v>
      </c>
      <c r="E70" s="3">
        <v>385590.38069999998</v>
      </c>
      <c r="F70" s="3">
        <v>385590.38069999998</v>
      </c>
      <c r="G70" s="3">
        <v>57838.557104999993</v>
      </c>
      <c r="H70" s="3">
        <v>15085</v>
      </c>
      <c r="I70" s="3"/>
      <c r="J70" s="3"/>
      <c r="K70" s="3"/>
      <c r="L70" s="3"/>
      <c r="M70" s="3">
        <v>105500</v>
      </c>
      <c r="N70" s="3">
        <v>107672</v>
      </c>
      <c r="O70" s="5">
        <v>29751.518791995008</v>
      </c>
      <c r="P70" s="68">
        <v>89254.556375985019</v>
      </c>
      <c r="Q70" s="3"/>
      <c r="R70" s="3"/>
      <c r="S70" s="3"/>
      <c r="T70" s="69">
        <v>396290.23030937347</v>
      </c>
      <c r="U70" s="3"/>
      <c r="V70" s="3"/>
      <c r="W70" s="3">
        <f t="shared" si="8"/>
        <v>1572572.6239823534</v>
      </c>
      <c r="AA70" s="7"/>
      <c r="AB70" s="7"/>
      <c r="AC70" s="7"/>
      <c r="AD70" s="7"/>
      <c r="AE70" s="7"/>
      <c r="AF70" s="7"/>
      <c r="AG70" s="7"/>
    </row>
    <row r="71" spans="2:33" ht="40.5" customHeight="1" thickBot="1">
      <c r="B71" s="4" t="s">
        <v>16</v>
      </c>
      <c r="C71" s="2">
        <v>1</v>
      </c>
      <c r="D71" s="2" t="s">
        <v>4</v>
      </c>
      <c r="E71" s="3">
        <v>402854.18459999998</v>
      </c>
      <c r="F71" s="3">
        <v>402854.18459999998</v>
      </c>
      <c r="G71" s="3">
        <v>60428.127689999994</v>
      </c>
      <c r="H71" s="3">
        <v>15085</v>
      </c>
      <c r="I71" s="3"/>
      <c r="J71" s="3"/>
      <c r="K71" s="3"/>
      <c r="L71" s="3"/>
      <c r="M71" s="3">
        <v>105500</v>
      </c>
      <c r="N71" s="3">
        <v>56670</v>
      </c>
      <c r="O71" s="15">
        <v>30933.34936461</v>
      </c>
      <c r="P71" s="68">
        <v>92800.048093829988</v>
      </c>
      <c r="Q71" s="3"/>
      <c r="R71" s="3"/>
      <c r="S71" s="3"/>
      <c r="T71" s="69">
        <v>412032.21353660512</v>
      </c>
      <c r="U71" s="3"/>
      <c r="V71" s="3"/>
      <c r="W71" s="3">
        <f t="shared" si="8"/>
        <v>1579157.107885045</v>
      </c>
      <c r="AA71" s="7"/>
      <c r="AB71" s="7"/>
      <c r="AC71" s="7"/>
      <c r="AD71" s="7"/>
      <c r="AE71" s="7"/>
      <c r="AF71" s="7"/>
      <c r="AG71" s="7"/>
    </row>
    <row r="72" spans="2:33" ht="30" customHeight="1">
      <c r="AA72" s="7"/>
      <c r="AB72" s="7"/>
      <c r="AC72" s="7"/>
      <c r="AD72" s="7"/>
      <c r="AE72" s="7"/>
      <c r="AF72" s="7"/>
      <c r="AG72" s="7"/>
    </row>
    <row r="73" spans="2:33" ht="31.5" customHeight="1">
      <c r="AA73" s="7"/>
      <c r="AB73" s="7"/>
      <c r="AC73" s="7"/>
      <c r="AD73" s="7"/>
      <c r="AE73" s="7"/>
      <c r="AF73" s="7"/>
      <c r="AG73" s="7"/>
    </row>
    <row r="74" spans="2:33" ht="36">
      <c r="B74" s="1" t="s">
        <v>11</v>
      </c>
      <c r="C74" s="1" t="s">
        <v>12</v>
      </c>
      <c r="D74" s="1" t="s">
        <v>1</v>
      </c>
      <c r="E74" s="1" t="s">
        <v>2</v>
      </c>
      <c r="F74" s="1" t="s">
        <v>8</v>
      </c>
      <c r="G74" s="1" t="s">
        <v>9</v>
      </c>
      <c r="H74" s="1" t="s">
        <v>10</v>
      </c>
      <c r="I74" s="1" t="s">
        <v>19</v>
      </c>
      <c r="J74" s="1" t="s">
        <v>20</v>
      </c>
      <c r="K74" s="1" t="s">
        <v>21</v>
      </c>
      <c r="L74" s="1" t="s">
        <v>22</v>
      </c>
      <c r="M74" s="1" t="s">
        <v>23</v>
      </c>
      <c r="N74" s="1" t="s">
        <v>24</v>
      </c>
      <c r="O74" s="1" t="s">
        <v>25</v>
      </c>
      <c r="P74" s="1" t="s">
        <v>26</v>
      </c>
      <c r="Q74" s="1" t="s">
        <v>27</v>
      </c>
      <c r="R74" s="1" t="s">
        <v>33</v>
      </c>
      <c r="S74" s="1" t="s">
        <v>34</v>
      </c>
      <c r="T74" s="1" t="s">
        <v>35</v>
      </c>
      <c r="U74" s="1" t="s">
        <v>36</v>
      </c>
      <c r="V74" s="1" t="s">
        <v>57</v>
      </c>
      <c r="W74" s="1" t="s">
        <v>3</v>
      </c>
      <c r="AA74" s="7"/>
      <c r="AB74" s="7"/>
      <c r="AC74" s="7"/>
      <c r="AD74" s="7"/>
      <c r="AE74" s="7"/>
      <c r="AF74" s="7"/>
      <c r="AG74" s="7"/>
    </row>
    <row r="75" spans="2:33" ht="28.5" customHeight="1">
      <c r="B75" s="4" t="s">
        <v>17</v>
      </c>
      <c r="C75" s="2">
        <v>15</v>
      </c>
      <c r="D75" s="2" t="s">
        <v>4</v>
      </c>
      <c r="E75" s="3">
        <v>149809.64250000002</v>
      </c>
      <c r="F75" s="3">
        <v>149809.64250000002</v>
      </c>
      <c r="G75" s="3">
        <v>22471.446375000003</v>
      </c>
      <c r="H75" s="3">
        <v>15085</v>
      </c>
      <c r="I75" s="3"/>
      <c r="J75" s="3"/>
      <c r="K75" s="3"/>
      <c r="L75" s="3"/>
      <c r="M75" s="3"/>
      <c r="N75" s="3"/>
      <c r="O75" s="68">
        <v>13375.801715430001</v>
      </c>
      <c r="P75" s="68">
        <v>40127.405146290002</v>
      </c>
      <c r="Q75" s="3"/>
      <c r="R75" s="3"/>
      <c r="S75" s="3"/>
      <c r="T75" s="69">
        <v>178165.67884952761</v>
      </c>
      <c r="U75" s="3"/>
      <c r="V75" s="3"/>
      <c r="W75" s="3">
        <f>SUM(E75:V75)</f>
        <v>568844.61708624766</v>
      </c>
      <c r="AA75" s="7"/>
      <c r="AB75" s="7"/>
      <c r="AC75" s="7"/>
      <c r="AD75" s="7"/>
      <c r="AE75" s="7"/>
      <c r="AF75" s="7"/>
      <c r="AG75" s="7"/>
    </row>
    <row r="76" spans="2:33" ht="27" customHeight="1">
      <c r="B76" s="4" t="s">
        <v>17</v>
      </c>
      <c r="C76" s="2">
        <v>14</v>
      </c>
      <c r="D76" s="2" t="s">
        <v>4</v>
      </c>
      <c r="E76" s="3">
        <v>165861.18360000002</v>
      </c>
      <c r="F76" s="3">
        <v>165861.18360000002</v>
      </c>
      <c r="G76" s="3">
        <v>24879.177540000001</v>
      </c>
      <c r="H76" s="3">
        <v>15085</v>
      </c>
      <c r="I76" s="3"/>
      <c r="J76" s="3"/>
      <c r="K76" s="3"/>
      <c r="L76" s="3"/>
      <c r="M76" s="3"/>
      <c r="N76" s="3"/>
      <c r="O76" s="68">
        <v>14474.500436549999</v>
      </c>
      <c r="P76" s="68">
        <v>43423.50130964999</v>
      </c>
      <c r="Q76" s="3"/>
      <c r="R76" s="3"/>
      <c r="S76" s="3"/>
      <c r="T76" s="69">
        <v>192800.34581484596</v>
      </c>
      <c r="U76" s="3"/>
      <c r="V76" s="3">
        <v>10576</v>
      </c>
      <c r="W76" s="3">
        <f t="shared" ref="W76:W89" si="9">SUM(E76:V76)</f>
        <v>632960.89230104606</v>
      </c>
      <c r="AA76" s="7"/>
      <c r="AB76" s="7"/>
      <c r="AC76" s="7"/>
      <c r="AD76" s="7"/>
      <c r="AE76" s="7"/>
      <c r="AF76" s="7"/>
      <c r="AG76" s="7"/>
    </row>
    <row r="77" spans="2:33" ht="29.25" customHeight="1">
      <c r="B77" s="4" t="s">
        <v>17</v>
      </c>
      <c r="C77" s="2">
        <v>13</v>
      </c>
      <c r="D77" s="2" t="s">
        <v>4</v>
      </c>
      <c r="E77" s="3">
        <v>181912.72470000002</v>
      </c>
      <c r="F77" s="3">
        <v>181912.72470000002</v>
      </c>
      <c r="G77" s="3">
        <v>27286.908705000002</v>
      </c>
      <c r="H77" s="3">
        <v>15085</v>
      </c>
      <c r="I77" s="3"/>
      <c r="J77" s="3"/>
      <c r="K77" s="3"/>
      <c r="L77" s="3"/>
      <c r="M77" s="3"/>
      <c r="N77" s="3"/>
      <c r="O77" s="68">
        <v>15573.262041067499</v>
      </c>
      <c r="P77" s="68">
        <v>46719.786123202495</v>
      </c>
      <c r="Q77" s="3"/>
      <c r="R77" s="3"/>
      <c r="S77" s="3"/>
      <c r="T77" s="69">
        <v>207435.85038701908</v>
      </c>
      <c r="U77" s="3"/>
      <c r="V77" s="3"/>
      <c r="W77" s="3">
        <f t="shared" si="9"/>
        <v>675926.2566562891</v>
      </c>
      <c r="AA77" s="7"/>
      <c r="AB77" s="7"/>
      <c r="AC77" s="7"/>
      <c r="AD77" s="7"/>
      <c r="AE77" s="7"/>
      <c r="AF77" s="7"/>
      <c r="AG77" s="7"/>
    </row>
    <row r="78" spans="2:33" ht="29.25" customHeight="1">
      <c r="B78" s="4" t="s">
        <v>17</v>
      </c>
      <c r="C78" s="2">
        <v>12</v>
      </c>
      <c r="D78" s="2" t="s">
        <v>4</v>
      </c>
      <c r="E78" s="3">
        <v>197957.70120000001</v>
      </c>
      <c r="F78" s="3">
        <v>197957.70120000001</v>
      </c>
      <c r="G78" s="3">
        <v>29693.655180000002</v>
      </c>
      <c r="H78" s="3">
        <v>15085</v>
      </c>
      <c r="I78" s="3"/>
      <c r="J78" s="3"/>
      <c r="K78" s="3"/>
      <c r="L78" s="3"/>
      <c r="M78" s="3"/>
      <c r="N78" s="3"/>
      <c r="O78" s="68">
        <v>16671.9607621875</v>
      </c>
      <c r="P78" s="68">
        <v>50015.882286562504</v>
      </c>
      <c r="Q78" s="3"/>
      <c r="R78" s="3"/>
      <c r="S78" s="3"/>
      <c r="T78" s="69">
        <v>222070.51735233754</v>
      </c>
      <c r="U78" s="3"/>
      <c r="V78" s="3">
        <v>10576</v>
      </c>
      <c r="W78" s="3">
        <f t="shared" si="9"/>
        <v>740028.41798108758</v>
      </c>
      <c r="AA78" s="7"/>
      <c r="AB78" s="7"/>
      <c r="AC78" s="7"/>
      <c r="AD78" s="7"/>
      <c r="AE78" s="7"/>
      <c r="AF78" s="7"/>
      <c r="AG78" s="7"/>
    </row>
    <row r="79" spans="2:33" ht="24.75" customHeight="1">
      <c r="B79" s="4" t="s">
        <v>17</v>
      </c>
      <c r="C79" s="2">
        <v>11</v>
      </c>
      <c r="D79" s="2" t="s">
        <v>4</v>
      </c>
      <c r="E79" s="3">
        <v>214011.43050000002</v>
      </c>
      <c r="F79" s="3">
        <v>214011.43050000002</v>
      </c>
      <c r="G79" s="3">
        <v>32101.714575000002</v>
      </c>
      <c r="H79" s="3">
        <v>15085</v>
      </c>
      <c r="I79" s="3"/>
      <c r="J79" s="3"/>
      <c r="K79" s="3"/>
      <c r="L79" s="3"/>
      <c r="M79" s="3"/>
      <c r="N79" s="3"/>
      <c r="O79" s="68">
        <v>17770.722366705002</v>
      </c>
      <c r="P79" s="68">
        <v>53312.167100115003</v>
      </c>
      <c r="Q79" s="3"/>
      <c r="R79" s="3"/>
      <c r="S79" s="3"/>
      <c r="T79" s="69">
        <v>236706.02192451066</v>
      </c>
      <c r="U79" s="3"/>
      <c r="V79" s="3"/>
      <c r="W79" s="3">
        <f t="shared" si="9"/>
        <v>782998.48696633079</v>
      </c>
      <c r="AA79" s="7"/>
      <c r="AB79" s="7"/>
      <c r="AC79" s="7"/>
      <c r="AD79" s="7"/>
      <c r="AE79" s="7"/>
      <c r="AF79" s="7"/>
      <c r="AG79" s="7"/>
    </row>
    <row r="80" spans="2:33" ht="26.25" customHeight="1">
      <c r="B80" s="4" t="s">
        <v>17</v>
      </c>
      <c r="C80" s="2">
        <v>10</v>
      </c>
      <c r="D80" s="2" t="s">
        <v>4</v>
      </c>
      <c r="E80" s="3">
        <v>230065.15980000002</v>
      </c>
      <c r="F80" s="3">
        <v>230065.15980000002</v>
      </c>
      <c r="G80" s="3">
        <v>34509.773970000002</v>
      </c>
      <c r="H80" s="3">
        <v>15085</v>
      </c>
      <c r="I80" s="3"/>
      <c r="J80" s="3"/>
      <c r="K80" s="3"/>
      <c r="L80" s="3"/>
      <c r="M80" s="3"/>
      <c r="N80" s="3"/>
      <c r="O80" s="68">
        <v>18869.421087825001</v>
      </c>
      <c r="P80" s="68">
        <v>56608.263263475004</v>
      </c>
      <c r="Q80" s="3"/>
      <c r="R80" s="3"/>
      <c r="S80" s="3"/>
      <c r="T80" s="69">
        <v>251340.68888982901</v>
      </c>
      <c r="U80" s="3"/>
      <c r="V80" s="3">
        <v>10576</v>
      </c>
      <c r="W80" s="3">
        <f t="shared" si="9"/>
        <v>847119.46681112901</v>
      </c>
      <c r="AA80" s="7"/>
      <c r="AB80" s="7"/>
      <c r="AC80" s="7"/>
      <c r="AD80" s="7"/>
      <c r="AE80" s="7"/>
      <c r="AF80" s="7"/>
      <c r="AG80" s="7"/>
    </row>
    <row r="81" spans="2:33" ht="23.25" customHeight="1">
      <c r="B81" s="4" t="s">
        <v>17</v>
      </c>
      <c r="C81" s="2">
        <v>9</v>
      </c>
      <c r="D81" s="2" t="s">
        <v>4</v>
      </c>
      <c r="E81" s="3">
        <v>246114.51270000002</v>
      </c>
      <c r="F81" s="3">
        <v>246114.51270000002</v>
      </c>
      <c r="G81" s="3">
        <v>36917.176905</v>
      </c>
      <c r="H81" s="3">
        <v>15085</v>
      </c>
      <c r="I81" s="3"/>
      <c r="J81" s="3"/>
      <c r="K81" s="3"/>
      <c r="L81" s="3"/>
      <c r="M81" s="3"/>
      <c r="N81" s="3"/>
      <c r="O81" s="68">
        <v>19968.1826923425</v>
      </c>
      <c r="P81" s="68">
        <v>59904.548077027495</v>
      </c>
      <c r="Q81" s="3"/>
      <c r="R81" s="3"/>
      <c r="S81" s="3"/>
      <c r="T81" s="69">
        <v>265976.19346200209</v>
      </c>
      <c r="U81" s="3"/>
      <c r="V81" s="3">
        <v>10576</v>
      </c>
      <c r="W81" s="3">
        <f t="shared" si="9"/>
        <v>900656.12653637223</v>
      </c>
      <c r="AA81" s="7"/>
      <c r="AB81" s="7"/>
      <c r="AC81" s="7"/>
      <c r="AD81" s="7"/>
      <c r="AE81" s="7"/>
      <c r="AF81" s="7"/>
      <c r="AG81" s="7"/>
    </row>
    <row r="82" spans="2:33" ht="28.5" customHeight="1">
      <c r="B82" s="4" t="s">
        <v>17</v>
      </c>
      <c r="C82" s="2">
        <v>8</v>
      </c>
      <c r="D82" s="2" t="s">
        <v>4</v>
      </c>
      <c r="E82" s="3">
        <v>262163.86560000002</v>
      </c>
      <c r="F82" s="3">
        <v>262163.86560000002</v>
      </c>
      <c r="G82" s="3">
        <v>39324.579839999999</v>
      </c>
      <c r="H82" s="3">
        <v>15085</v>
      </c>
      <c r="I82" s="3"/>
      <c r="J82" s="3"/>
      <c r="K82" s="3"/>
      <c r="L82" s="3"/>
      <c r="M82" s="3"/>
      <c r="N82" s="3"/>
      <c r="O82" s="68">
        <v>21066.881413462503</v>
      </c>
      <c r="P82" s="68">
        <v>63200.644240387504</v>
      </c>
      <c r="Q82" s="3"/>
      <c r="R82" s="3"/>
      <c r="S82" s="3"/>
      <c r="T82" s="69">
        <v>280610.86042732053</v>
      </c>
      <c r="U82" s="3"/>
      <c r="V82" s="3"/>
      <c r="W82" s="3">
        <f t="shared" si="9"/>
        <v>943615.69712117058</v>
      </c>
      <c r="AA82" s="7"/>
      <c r="AB82" s="7"/>
      <c r="AC82" s="7"/>
      <c r="AD82" s="7"/>
      <c r="AE82" s="7"/>
      <c r="AF82" s="7"/>
      <c r="AG82" s="7"/>
    </row>
    <row r="83" spans="2:33" ht="26.25" customHeight="1">
      <c r="B83" s="4" t="s">
        <v>17</v>
      </c>
      <c r="C83" s="2">
        <v>7</v>
      </c>
      <c r="D83" s="2" t="s">
        <v>4</v>
      </c>
      <c r="E83" s="3">
        <v>278218.68900000001</v>
      </c>
      <c r="F83" s="3">
        <v>278218.68900000001</v>
      </c>
      <c r="G83" s="3">
        <v>41732.803350000002</v>
      </c>
      <c r="H83" s="3">
        <v>15085</v>
      </c>
      <c r="I83" s="3"/>
      <c r="J83" s="3"/>
      <c r="K83" s="3"/>
      <c r="L83" s="3"/>
      <c r="M83" s="3"/>
      <c r="N83" s="3"/>
      <c r="O83" s="68">
        <v>22165.643017980001</v>
      </c>
      <c r="P83" s="68">
        <v>66496.929053939995</v>
      </c>
      <c r="Q83" s="3"/>
      <c r="R83" s="3"/>
      <c r="S83" s="3"/>
      <c r="T83" s="69">
        <v>295246.36499949358</v>
      </c>
      <c r="U83" s="3"/>
      <c r="V83" s="3"/>
      <c r="W83" s="3">
        <f t="shared" si="9"/>
        <v>997164.11842141359</v>
      </c>
      <c r="AA83" s="7"/>
      <c r="AB83" s="7"/>
      <c r="AC83" s="7"/>
      <c r="AD83" s="7"/>
      <c r="AE83" s="7"/>
      <c r="AF83" s="7"/>
      <c r="AG83" s="7"/>
    </row>
    <row r="84" spans="2:33" ht="26.25" customHeight="1">
      <c r="B84" s="4" t="s">
        <v>17</v>
      </c>
      <c r="C84" s="2">
        <v>6</v>
      </c>
      <c r="D84" s="2" t="s">
        <v>4</v>
      </c>
      <c r="E84" s="3">
        <v>294268.04190000001</v>
      </c>
      <c r="F84" s="3">
        <v>294268.04190000001</v>
      </c>
      <c r="G84" s="3">
        <v>44140.206285</v>
      </c>
      <c r="H84" s="3">
        <v>15085</v>
      </c>
      <c r="I84" s="3"/>
      <c r="J84" s="3"/>
      <c r="K84" s="3"/>
      <c r="L84" s="3"/>
      <c r="M84" s="3"/>
      <c r="N84" s="3"/>
      <c r="O84" s="68">
        <v>23264.341739100004</v>
      </c>
      <c r="P84" s="68">
        <v>69793.025217300004</v>
      </c>
      <c r="Q84" s="3"/>
      <c r="R84" s="3"/>
      <c r="S84" s="3"/>
      <c r="T84" s="69">
        <v>309881.03196481208</v>
      </c>
      <c r="U84" s="3"/>
      <c r="V84" s="3">
        <v>10576</v>
      </c>
      <c r="W84" s="3">
        <f t="shared" si="9"/>
        <v>1061275.6890062122</v>
      </c>
      <c r="AA84" s="7"/>
      <c r="AB84" s="7"/>
      <c r="AC84" s="7"/>
      <c r="AD84" s="7"/>
      <c r="AE84" s="7"/>
      <c r="AF84" s="7"/>
      <c r="AG84" s="7"/>
    </row>
    <row r="85" spans="2:33" ht="26.25" customHeight="1">
      <c r="B85" s="4" t="s">
        <v>17</v>
      </c>
      <c r="C85" s="2">
        <v>5</v>
      </c>
      <c r="D85" s="2" t="s">
        <v>4</v>
      </c>
      <c r="E85" s="3">
        <v>310318.4889</v>
      </c>
      <c r="F85" s="3">
        <v>310318.4889</v>
      </c>
      <c r="G85" s="3">
        <v>46547.773334999998</v>
      </c>
      <c r="H85" s="3">
        <v>15085</v>
      </c>
      <c r="I85" s="3"/>
      <c r="J85" s="3"/>
      <c r="K85" s="3"/>
      <c r="L85" s="3"/>
      <c r="M85" s="3"/>
      <c r="N85" s="3"/>
      <c r="O85" s="68">
        <v>24363.04046022</v>
      </c>
      <c r="P85" s="68">
        <v>73089.121380659999</v>
      </c>
      <c r="Q85" s="3"/>
      <c r="R85" s="3"/>
      <c r="S85" s="3"/>
      <c r="T85" s="69">
        <v>324515.6989301304</v>
      </c>
      <c r="U85" s="3"/>
      <c r="V85" s="3">
        <v>10576</v>
      </c>
      <c r="W85" s="3">
        <f t="shared" si="9"/>
        <v>1114813.6119060104</v>
      </c>
      <c r="AA85" s="7"/>
      <c r="AB85" s="7"/>
      <c r="AC85" s="7"/>
      <c r="AD85" s="7"/>
      <c r="AE85" s="7"/>
      <c r="AF85" s="7"/>
      <c r="AG85" s="7"/>
    </row>
    <row r="86" spans="2:33" ht="28.5" customHeight="1">
      <c r="B86" s="4" t="s">
        <v>17</v>
      </c>
      <c r="C86" s="2">
        <v>4</v>
      </c>
      <c r="D86" s="2" t="s">
        <v>4</v>
      </c>
      <c r="E86" s="3">
        <v>326373.31230000005</v>
      </c>
      <c r="F86" s="3">
        <v>326373.31230000005</v>
      </c>
      <c r="G86" s="3">
        <v>48955.996845000009</v>
      </c>
      <c r="H86" s="3">
        <v>15085</v>
      </c>
      <c r="I86" s="3"/>
      <c r="J86" s="3"/>
      <c r="K86" s="3"/>
      <c r="L86" s="3"/>
      <c r="M86" s="3"/>
      <c r="N86" s="3"/>
      <c r="O86" s="68">
        <v>25461.802064737498</v>
      </c>
      <c r="P86" s="68">
        <v>76385.406194212483</v>
      </c>
      <c r="Q86" s="3"/>
      <c r="R86" s="3"/>
      <c r="S86" s="3"/>
      <c r="T86" s="69">
        <v>339151.20350230346</v>
      </c>
      <c r="U86" s="3"/>
      <c r="V86" s="3"/>
      <c r="W86" s="3">
        <f t="shared" si="9"/>
        <v>1157786.0332062535</v>
      </c>
      <c r="AA86" s="7"/>
      <c r="AB86" s="7"/>
      <c r="AC86" s="7"/>
      <c r="AD86" s="7"/>
      <c r="AE86" s="7"/>
      <c r="AF86" s="7"/>
      <c r="AG86" s="7"/>
    </row>
    <row r="87" spans="2:33" ht="21.75" customHeight="1">
      <c r="B87" s="4" t="s">
        <v>17</v>
      </c>
      <c r="C87" s="2">
        <v>3</v>
      </c>
      <c r="D87" s="2" t="s">
        <v>4</v>
      </c>
      <c r="E87" s="3">
        <v>342421.5711</v>
      </c>
      <c r="F87" s="3">
        <v>342421.5711</v>
      </c>
      <c r="G87" s="3">
        <v>51363.235665</v>
      </c>
      <c r="H87" s="3">
        <v>15085</v>
      </c>
      <c r="I87" s="3"/>
      <c r="J87" s="3"/>
      <c r="K87" s="3"/>
      <c r="L87" s="3"/>
      <c r="M87" s="3"/>
      <c r="N87" s="3"/>
      <c r="O87" s="68">
        <v>26560.500785857505</v>
      </c>
      <c r="P87" s="68">
        <v>79681.502357572506</v>
      </c>
      <c r="Q87" s="3"/>
      <c r="R87" s="3"/>
      <c r="S87" s="3"/>
      <c r="T87" s="69">
        <v>353785.87046762195</v>
      </c>
      <c r="U87" s="3"/>
      <c r="V87" s="3"/>
      <c r="W87" s="3">
        <f t="shared" si="9"/>
        <v>1211319.2514760522</v>
      </c>
      <c r="AA87" s="7"/>
      <c r="AB87" s="7"/>
      <c r="AC87" s="7"/>
      <c r="AD87" s="7"/>
      <c r="AE87" s="7"/>
      <c r="AF87" s="7"/>
      <c r="AG87" s="7"/>
    </row>
    <row r="88" spans="2:33" ht="24" customHeight="1">
      <c r="B88" s="4" t="s">
        <v>17</v>
      </c>
      <c r="C88" s="2">
        <v>2</v>
      </c>
      <c r="D88" s="2" t="s">
        <v>4</v>
      </c>
      <c r="E88" s="3">
        <v>358474.20630000002</v>
      </c>
      <c r="F88" s="3">
        <v>358474.20630000002</v>
      </c>
      <c r="G88" s="3">
        <v>53771.130945000004</v>
      </c>
      <c r="H88" s="3">
        <v>15085</v>
      </c>
      <c r="I88" s="3"/>
      <c r="J88" s="3"/>
      <c r="K88" s="3"/>
      <c r="L88" s="3"/>
      <c r="M88" s="3"/>
      <c r="N88" s="3"/>
      <c r="O88" s="68">
        <v>27659.262390374999</v>
      </c>
      <c r="P88" s="68">
        <v>82977.78717112499</v>
      </c>
      <c r="Q88" s="3"/>
      <c r="R88" s="3"/>
      <c r="S88" s="3"/>
      <c r="T88" s="69">
        <v>368421.37503979495</v>
      </c>
      <c r="U88" s="3"/>
      <c r="V88" s="3"/>
      <c r="W88" s="3">
        <f t="shared" si="9"/>
        <v>1264862.9681462948</v>
      </c>
      <c r="AA88" s="7"/>
      <c r="AB88" s="7"/>
      <c r="AC88" s="7"/>
      <c r="AD88" s="7"/>
      <c r="AE88" s="7"/>
      <c r="AF88" s="7"/>
      <c r="AG88" s="7"/>
    </row>
    <row r="89" spans="2:33" ht="27" customHeight="1">
      <c r="B89" s="4" t="s">
        <v>17</v>
      </c>
      <c r="C89" s="2">
        <v>1</v>
      </c>
      <c r="D89" s="2" t="s">
        <v>4</v>
      </c>
      <c r="E89" s="3">
        <v>374523.55920000002</v>
      </c>
      <c r="F89" s="3">
        <v>374523.55920000002</v>
      </c>
      <c r="G89" s="3">
        <v>56178.533880000003</v>
      </c>
      <c r="H89" s="3">
        <v>15085</v>
      </c>
      <c r="I89" s="3"/>
      <c r="J89" s="3"/>
      <c r="K89" s="3"/>
      <c r="L89" s="3"/>
      <c r="M89" s="3"/>
      <c r="N89" s="3"/>
      <c r="O89" s="68">
        <v>28757.961111495006</v>
      </c>
      <c r="P89" s="68">
        <v>86273.883334485014</v>
      </c>
      <c r="Q89" s="3"/>
      <c r="R89" s="3"/>
      <c r="S89" s="3"/>
      <c r="T89" s="69">
        <v>383056.04200511344</v>
      </c>
      <c r="U89" s="3"/>
      <c r="V89" s="3"/>
      <c r="W89" s="3">
        <f t="shared" si="9"/>
        <v>1318398.5387310935</v>
      </c>
      <c r="AA89" s="7"/>
      <c r="AB89" s="7"/>
      <c r="AC89" s="7"/>
      <c r="AD89" s="7"/>
      <c r="AE89" s="7"/>
      <c r="AF89" s="7"/>
      <c r="AG89" s="7"/>
    </row>
    <row r="90" spans="2:33" ht="25.5" customHeight="1">
      <c r="AA90" s="7"/>
      <c r="AB90" s="7"/>
      <c r="AC90" s="7"/>
      <c r="AD90" s="7"/>
      <c r="AE90" s="7"/>
      <c r="AF90" s="7"/>
      <c r="AG90" s="7"/>
    </row>
    <row r="91" spans="2:33" ht="36">
      <c r="B91" s="1" t="s">
        <v>11</v>
      </c>
      <c r="C91" s="1" t="s">
        <v>12</v>
      </c>
      <c r="D91" s="1" t="s">
        <v>1</v>
      </c>
      <c r="E91" s="1" t="s">
        <v>2</v>
      </c>
      <c r="F91" s="1" t="s">
        <v>8</v>
      </c>
      <c r="G91" s="1" t="s">
        <v>9</v>
      </c>
      <c r="H91" s="1" t="s">
        <v>10</v>
      </c>
      <c r="I91" s="1" t="s">
        <v>19</v>
      </c>
      <c r="J91" s="1" t="s">
        <v>20</v>
      </c>
      <c r="K91" s="1" t="s">
        <v>21</v>
      </c>
      <c r="L91" s="1" t="s">
        <v>22</v>
      </c>
      <c r="M91" s="1" t="s">
        <v>23</v>
      </c>
      <c r="N91" s="1" t="s">
        <v>24</v>
      </c>
      <c r="O91" s="1" t="s">
        <v>25</v>
      </c>
      <c r="P91" s="1" t="s">
        <v>26</v>
      </c>
      <c r="Q91" s="1" t="s">
        <v>27</v>
      </c>
      <c r="R91" s="1" t="s">
        <v>33</v>
      </c>
      <c r="S91" s="1" t="s">
        <v>34</v>
      </c>
      <c r="T91" s="1" t="s">
        <v>35</v>
      </c>
      <c r="U91" s="1" t="s">
        <v>36</v>
      </c>
      <c r="V91" s="1" t="s">
        <v>57</v>
      </c>
      <c r="W91" s="1" t="s">
        <v>3</v>
      </c>
      <c r="AA91" s="7"/>
      <c r="AB91" s="7"/>
      <c r="AC91" s="7"/>
      <c r="AD91" s="7"/>
      <c r="AE91" s="7"/>
      <c r="AF91" s="7"/>
      <c r="AG91" s="7"/>
    </row>
    <row r="92" spans="2:33" ht="27" customHeight="1">
      <c r="B92" s="4" t="s">
        <v>18</v>
      </c>
      <c r="C92" s="2">
        <v>15</v>
      </c>
      <c r="D92" s="2" t="s">
        <v>4</v>
      </c>
      <c r="E92" s="3">
        <v>132108.1986</v>
      </c>
      <c r="F92" s="3">
        <v>132108.1986</v>
      </c>
      <c r="G92" s="3">
        <v>19816.229790000001</v>
      </c>
      <c r="H92" s="3">
        <v>15085</v>
      </c>
      <c r="I92" s="3"/>
      <c r="J92" s="3"/>
      <c r="K92" s="3"/>
      <c r="L92" s="3"/>
      <c r="M92" s="3"/>
      <c r="N92" s="3"/>
      <c r="O92" s="68">
        <v>11794.535801894999</v>
      </c>
      <c r="P92" s="68">
        <v>35383.607405684998</v>
      </c>
      <c r="Q92" s="3"/>
      <c r="R92" s="3"/>
      <c r="S92" s="3"/>
      <c r="T92" s="69">
        <v>157103.21688124139</v>
      </c>
      <c r="U92" s="69">
        <v>40101.421726442997</v>
      </c>
      <c r="V92" s="3"/>
      <c r="W92" s="3">
        <f>SUM(E92:V92)</f>
        <v>543500.40880526439</v>
      </c>
      <c r="AA92" s="7"/>
      <c r="AB92" s="7"/>
      <c r="AC92" s="7"/>
      <c r="AD92" s="7"/>
      <c r="AE92" s="7"/>
      <c r="AF92" s="7"/>
      <c r="AG92" s="7"/>
    </row>
    <row r="93" spans="2:33" ht="30" customHeight="1">
      <c r="B93" s="4" t="s">
        <v>18</v>
      </c>
      <c r="C93" s="2">
        <v>14</v>
      </c>
      <c r="D93" s="2" t="s">
        <v>4</v>
      </c>
      <c r="E93" s="3">
        <v>146265.85260000001</v>
      </c>
      <c r="F93" s="3">
        <v>146265.85260000001</v>
      </c>
      <c r="G93" s="3">
        <v>21939.87789</v>
      </c>
      <c r="H93" s="3">
        <v>15085</v>
      </c>
      <c r="I93" s="3"/>
      <c r="J93" s="3"/>
      <c r="K93" s="3"/>
      <c r="L93" s="3"/>
      <c r="M93" s="3"/>
      <c r="N93" s="3"/>
      <c r="O93" s="68">
        <v>12763.3803071775</v>
      </c>
      <c r="P93" s="68">
        <v>38290.140921532497</v>
      </c>
      <c r="Q93" s="3"/>
      <c r="R93" s="3"/>
      <c r="S93" s="3"/>
      <c r="T93" s="69">
        <v>170008.22569160431</v>
      </c>
      <c r="U93" s="69">
        <v>43395.493044403498</v>
      </c>
      <c r="V93" s="3"/>
      <c r="W93" s="3">
        <f t="shared" ref="W93:W106" si="10">SUM(E93:V93)</f>
        <v>594013.82305471785</v>
      </c>
      <c r="AA93" s="7"/>
      <c r="AB93" s="7"/>
      <c r="AC93" s="7"/>
      <c r="AD93" s="7"/>
      <c r="AE93" s="7"/>
      <c r="AF93" s="7"/>
      <c r="AG93" s="7"/>
    </row>
    <row r="94" spans="2:33" ht="20.25" customHeight="1">
      <c r="B94" s="4" t="s">
        <v>18</v>
      </c>
      <c r="C94" s="2">
        <v>13</v>
      </c>
      <c r="D94" s="2" t="s">
        <v>4</v>
      </c>
      <c r="E94" s="3">
        <v>160416.94200000001</v>
      </c>
      <c r="F94" s="3">
        <v>160416.94200000001</v>
      </c>
      <c r="G94" s="3">
        <v>24062.541300000001</v>
      </c>
      <c r="H94" s="3">
        <v>15085</v>
      </c>
      <c r="I94" s="3"/>
      <c r="J94" s="3"/>
      <c r="K94" s="3"/>
      <c r="L94" s="3"/>
      <c r="M94" s="3"/>
      <c r="N94" s="3"/>
      <c r="O94" s="68">
        <v>13732.224812460001</v>
      </c>
      <c r="P94" s="68">
        <v>41196.674437380003</v>
      </c>
      <c r="Q94" s="3"/>
      <c r="R94" s="3"/>
      <c r="S94" s="3"/>
      <c r="T94" s="69">
        <v>182913.23450196721</v>
      </c>
      <c r="U94" s="69">
        <v>46689.564362364006</v>
      </c>
      <c r="V94" s="3"/>
      <c r="W94" s="3">
        <f t="shared" si="10"/>
        <v>644513.12341417128</v>
      </c>
      <c r="AA94" s="7"/>
      <c r="AB94" s="7"/>
      <c r="AC94" s="7"/>
      <c r="AD94" s="7"/>
      <c r="AE94" s="7"/>
      <c r="AF94" s="7"/>
      <c r="AG94" s="7"/>
    </row>
    <row r="95" spans="2:33" ht="21" customHeight="1">
      <c r="B95" s="4" t="s">
        <v>18</v>
      </c>
      <c r="C95" s="2">
        <v>12</v>
      </c>
      <c r="D95" s="2" t="s">
        <v>4</v>
      </c>
      <c r="E95" s="3">
        <v>174571.3137</v>
      </c>
      <c r="F95" s="3">
        <v>174571.3137</v>
      </c>
      <c r="G95" s="3">
        <v>26185.697055000001</v>
      </c>
      <c r="H95" s="3">
        <v>15085</v>
      </c>
      <c r="I95" s="3"/>
      <c r="J95" s="3"/>
      <c r="K95" s="3"/>
      <c r="L95" s="3"/>
      <c r="M95" s="3"/>
      <c r="N95" s="3"/>
      <c r="O95" s="68">
        <v>14701.069317742498</v>
      </c>
      <c r="P95" s="68">
        <v>44103.207953227495</v>
      </c>
      <c r="Q95" s="3"/>
      <c r="R95" s="3"/>
      <c r="S95" s="3"/>
      <c r="T95" s="69">
        <v>195818.2433123301</v>
      </c>
      <c r="U95" s="69">
        <v>49983.6356803245</v>
      </c>
      <c r="V95" s="3"/>
      <c r="W95" s="3">
        <f t="shared" si="10"/>
        <v>695019.48071862466</v>
      </c>
      <c r="AA95" s="7"/>
      <c r="AB95" s="7"/>
      <c r="AC95" s="7"/>
      <c r="AD95" s="7"/>
      <c r="AE95" s="7"/>
      <c r="AF95" s="7"/>
      <c r="AG95" s="7"/>
    </row>
    <row r="96" spans="2:33" ht="36" customHeight="1">
      <c r="B96" s="4" t="s">
        <v>18</v>
      </c>
      <c r="C96" s="2">
        <v>11</v>
      </c>
      <c r="D96" s="2" t="s">
        <v>4</v>
      </c>
      <c r="E96" s="3">
        <v>188725.68539999999</v>
      </c>
      <c r="F96" s="3">
        <v>188725.68539999999</v>
      </c>
      <c r="G96" s="3">
        <v>28308.852809999997</v>
      </c>
      <c r="H96" s="3">
        <v>15085</v>
      </c>
      <c r="I96" s="3"/>
      <c r="J96" s="3"/>
      <c r="K96" s="3"/>
      <c r="L96" s="3"/>
      <c r="M96" s="3"/>
      <c r="N96" s="3"/>
      <c r="O96" s="68">
        <v>15669.913823025003</v>
      </c>
      <c r="P96" s="68">
        <v>47009.741469075001</v>
      </c>
      <c r="Q96" s="3"/>
      <c r="R96" s="3"/>
      <c r="S96" s="3"/>
      <c r="T96" s="69">
        <v>208723.25212269303</v>
      </c>
      <c r="U96" s="69">
        <v>53277.706998285008</v>
      </c>
      <c r="V96" s="3"/>
      <c r="W96" s="3">
        <f t="shared" si="10"/>
        <v>745525.83802307805</v>
      </c>
      <c r="AA96" s="7"/>
      <c r="AB96" s="7"/>
      <c r="AC96" s="7"/>
      <c r="AD96" s="7"/>
      <c r="AE96" s="7"/>
      <c r="AF96" s="7"/>
      <c r="AG96" s="7"/>
    </row>
    <row r="97" spans="2:33">
      <c r="B97" s="4" t="s">
        <v>18</v>
      </c>
      <c r="C97" s="2">
        <v>10</v>
      </c>
      <c r="D97" s="2" t="s">
        <v>4</v>
      </c>
      <c r="E97" s="3">
        <v>202878.96299999999</v>
      </c>
      <c r="F97" s="3">
        <v>202878.96299999999</v>
      </c>
      <c r="G97" s="3">
        <v>30431.844449999997</v>
      </c>
      <c r="H97" s="3">
        <v>15085</v>
      </c>
      <c r="I97" s="3"/>
      <c r="J97" s="3"/>
      <c r="K97" s="3"/>
      <c r="L97" s="3"/>
      <c r="M97" s="3"/>
      <c r="N97" s="3"/>
      <c r="O97" s="68">
        <v>16638.695444909998</v>
      </c>
      <c r="P97" s="68">
        <v>49916.086334729996</v>
      </c>
      <c r="Q97" s="3"/>
      <c r="R97" s="3"/>
      <c r="S97" s="3"/>
      <c r="T97" s="69">
        <v>221627.42332620115</v>
      </c>
      <c r="U97" s="69">
        <v>56571.564512694</v>
      </c>
      <c r="V97" s="3"/>
      <c r="W97" s="3">
        <f t="shared" si="10"/>
        <v>796028.54006853513</v>
      </c>
      <c r="AA97" s="7"/>
      <c r="AB97" s="7"/>
      <c r="AC97" s="7"/>
      <c r="AD97" s="7"/>
      <c r="AE97" s="7"/>
      <c r="AF97" s="7"/>
      <c r="AG97" s="7"/>
    </row>
    <row r="98" spans="2:33">
      <c r="B98" s="4" t="s">
        <v>18</v>
      </c>
      <c r="C98" s="2">
        <v>9</v>
      </c>
      <c r="D98" s="2" t="s">
        <v>4</v>
      </c>
      <c r="E98" s="3">
        <v>217036.617</v>
      </c>
      <c r="F98" s="3">
        <v>217036.617</v>
      </c>
      <c r="G98" s="3">
        <v>32555.492549999999</v>
      </c>
      <c r="H98" s="3">
        <v>15085</v>
      </c>
      <c r="I98" s="3"/>
      <c r="J98" s="3"/>
      <c r="K98" s="3"/>
      <c r="L98" s="3"/>
      <c r="M98" s="3"/>
      <c r="N98" s="3"/>
      <c r="O98" s="68">
        <v>17607.539950192499</v>
      </c>
      <c r="P98" s="68">
        <v>52822.619850577496</v>
      </c>
      <c r="Q98" s="3"/>
      <c r="R98" s="3"/>
      <c r="S98" s="3"/>
      <c r="T98" s="69">
        <v>234532.43213656405</v>
      </c>
      <c r="U98" s="69">
        <v>59865.635830654501</v>
      </c>
      <c r="V98" s="3"/>
      <c r="W98" s="3">
        <f t="shared" si="10"/>
        <v>846541.95431798859</v>
      </c>
      <c r="AA98" s="7"/>
      <c r="AB98" s="7"/>
      <c r="AC98" s="7"/>
      <c r="AD98" s="7"/>
      <c r="AE98" s="7"/>
      <c r="AF98" s="7"/>
      <c r="AG98" s="7"/>
    </row>
    <row r="99" spans="2:33">
      <c r="B99" s="4" t="s">
        <v>18</v>
      </c>
      <c r="C99" s="2">
        <v>8</v>
      </c>
      <c r="D99" s="2" t="s">
        <v>4</v>
      </c>
      <c r="E99" s="3">
        <v>231187.70640000002</v>
      </c>
      <c r="F99" s="3">
        <v>231187.70640000002</v>
      </c>
      <c r="G99" s="3">
        <v>34678.155960000004</v>
      </c>
      <c r="H99" s="3">
        <v>15085</v>
      </c>
      <c r="I99" s="3"/>
      <c r="J99" s="3"/>
      <c r="K99" s="3"/>
      <c r="L99" s="3"/>
      <c r="M99" s="3"/>
      <c r="N99" s="3"/>
      <c r="O99" s="68">
        <v>18576.384455474999</v>
      </c>
      <c r="P99" s="68">
        <v>55729.153366424995</v>
      </c>
      <c r="Q99" s="3"/>
      <c r="R99" s="3"/>
      <c r="S99" s="3"/>
      <c r="T99" s="69">
        <v>247437.440946927</v>
      </c>
      <c r="U99" s="69">
        <v>63159.707148615002</v>
      </c>
      <c r="V99" s="3"/>
      <c r="W99" s="3">
        <f t="shared" si="10"/>
        <v>897041.25467744214</v>
      </c>
      <c r="AA99" s="7"/>
      <c r="AB99" s="7"/>
      <c r="AC99" s="7"/>
      <c r="AD99" s="7"/>
      <c r="AE99" s="7"/>
      <c r="AF99" s="7"/>
      <c r="AG99" s="7"/>
    </row>
    <row r="100" spans="2:33">
      <c r="B100" s="4" t="s">
        <v>18</v>
      </c>
      <c r="C100" s="2">
        <v>7</v>
      </c>
      <c r="D100" s="2" t="s">
        <v>4</v>
      </c>
      <c r="E100" s="3">
        <v>245340.984</v>
      </c>
      <c r="F100" s="3">
        <v>245340.984</v>
      </c>
      <c r="G100" s="3">
        <v>36801.147599999997</v>
      </c>
      <c r="H100" s="3">
        <v>15085</v>
      </c>
      <c r="I100" s="3"/>
      <c r="J100" s="3"/>
      <c r="K100" s="3"/>
      <c r="L100" s="3"/>
      <c r="M100" s="3"/>
      <c r="N100" s="3"/>
      <c r="O100" s="68">
        <v>19545.228960757504</v>
      </c>
      <c r="P100" s="68">
        <v>58635.686882272501</v>
      </c>
      <c r="Q100" s="3"/>
      <c r="R100" s="3"/>
      <c r="S100" s="3"/>
      <c r="T100" s="69">
        <v>260342.44975728996</v>
      </c>
      <c r="U100" s="69">
        <v>66453.778466575517</v>
      </c>
      <c r="V100" s="3"/>
      <c r="W100" s="3">
        <f t="shared" si="10"/>
        <v>947545.25966689549</v>
      </c>
      <c r="AA100" s="7"/>
      <c r="AB100" s="7"/>
      <c r="AC100" s="7"/>
      <c r="AD100" s="7"/>
      <c r="AE100" s="7"/>
      <c r="AF100" s="7"/>
      <c r="AG100" s="7"/>
    </row>
    <row r="101" spans="2:33">
      <c r="B101" s="4" t="s">
        <v>18</v>
      </c>
      <c r="C101" s="2">
        <v>6</v>
      </c>
      <c r="D101" s="2" t="s">
        <v>4</v>
      </c>
      <c r="E101" s="3">
        <v>259496.4498</v>
      </c>
      <c r="F101" s="3">
        <v>259496.4498</v>
      </c>
      <c r="G101" s="3">
        <v>38924.467469999996</v>
      </c>
      <c r="H101" s="3">
        <v>15085</v>
      </c>
      <c r="I101" s="3"/>
      <c r="J101" s="3"/>
      <c r="K101" s="3"/>
      <c r="L101" s="3"/>
      <c r="M101" s="3"/>
      <c r="N101" s="3"/>
      <c r="O101" s="68">
        <v>20514.073466040001</v>
      </c>
      <c r="P101" s="68">
        <v>61542.220398119993</v>
      </c>
      <c r="Q101" s="3"/>
      <c r="R101" s="3"/>
      <c r="S101" s="3"/>
      <c r="T101" s="69">
        <v>273247.45856765279</v>
      </c>
      <c r="U101" s="69">
        <v>69747.849784535996</v>
      </c>
      <c r="V101" s="3"/>
      <c r="W101" s="3">
        <f t="shared" si="10"/>
        <v>998053.9692863489</v>
      </c>
      <c r="AA101" s="7"/>
      <c r="AB101" s="7"/>
      <c r="AC101" s="7"/>
      <c r="AD101" s="7"/>
      <c r="AE101" s="7"/>
      <c r="AF101" s="7"/>
      <c r="AG101" s="7"/>
    </row>
    <row r="102" spans="2:33">
      <c r="B102" s="4" t="s">
        <v>18</v>
      </c>
      <c r="C102" s="2">
        <v>5</v>
      </c>
      <c r="D102" s="2" t="s">
        <v>4</v>
      </c>
      <c r="E102" s="3">
        <v>273653.0097</v>
      </c>
      <c r="F102" s="3">
        <v>273653.0097</v>
      </c>
      <c r="G102" s="3">
        <v>41047.951454999995</v>
      </c>
      <c r="H102" s="3">
        <v>15085</v>
      </c>
      <c r="I102" s="3"/>
      <c r="J102" s="3"/>
      <c r="K102" s="3"/>
      <c r="L102" s="3"/>
      <c r="M102" s="3"/>
      <c r="N102" s="3">
        <v>55059</v>
      </c>
      <c r="O102" s="68">
        <v>21482.917971322502</v>
      </c>
      <c r="P102" s="68">
        <v>64448.753913967506</v>
      </c>
      <c r="Q102" s="3"/>
      <c r="R102" s="3"/>
      <c r="S102" s="3"/>
      <c r="T102" s="69">
        <v>286152.46737801575</v>
      </c>
      <c r="U102" s="69">
        <v>73041.921102496519</v>
      </c>
      <c r="V102" s="3"/>
      <c r="W102" s="3">
        <f t="shared" si="10"/>
        <v>1103624.0312208023</v>
      </c>
      <c r="AA102" s="7"/>
      <c r="AB102" s="7"/>
      <c r="AC102" s="7"/>
      <c r="AD102" s="7"/>
      <c r="AE102" s="7"/>
      <c r="AF102" s="7"/>
      <c r="AG102" s="7"/>
    </row>
    <row r="103" spans="2:33">
      <c r="B103" s="4" t="s">
        <v>18</v>
      </c>
      <c r="C103" s="2">
        <v>4</v>
      </c>
      <c r="D103" s="2" t="s">
        <v>4</v>
      </c>
      <c r="E103" s="3">
        <v>287805.19319999998</v>
      </c>
      <c r="F103" s="3">
        <v>287805.19319999998</v>
      </c>
      <c r="G103" s="3">
        <v>43170.778979999995</v>
      </c>
      <c r="H103" s="3">
        <v>15085</v>
      </c>
      <c r="I103" s="3"/>
      <c r="J103" s="3"/>
      <c r="K103" s="3"/>
      <c r="L103" s="3"/>
      <c r="M103" s="3"/>
      <c r="N103" s="3"/>
      <c r="O103" s="68">
        <v>22451.762476604999</v>
      </c>
      <c r="P103" s="68">
        <v>67355.287429814998</v>
      </c>
      <c r="Q103" s="3"/>
      <c r="R103" s="3"/>
      <c r="S103" s="3"/>
      <c r="T103" s="69">
        <v>299057.47618837858</v>
      </c>
      <c r="U103" s="69">
        <v>76335.992420456998</v>
      </c>
      <c r="V103" s="3"/>
      <c r="W103" s="3">
        <f t="shared" si="10"/>
        <v>1099066.6838952557</v>
      </c>
      <c r="AA103" s="7"/>
      <c r="AB103" s="7"/>
      <c r="AC103" s="7"/>
      <c r="AD103" s="7"/>
      <c r="AE103" s="7"/>
      <c r="AF103" s="7"/>
      <c r="AG103" s="7"/>
    </row>
    <row r="104" spans="2:33">
      <c r="B104" s="4" t="s">
        <v>18</v>
      </c>
      <c r="C104" s="2">
        <v>3</v>
      </c>
      <c r="D104" s="2" t="s">
        <v>4</v>
      </c>
      <c r="E104" s="3">
        <v>301961.75309999997</v>
      </c>
      <c r="F104" s="3">
        <v>301961.75309999997</v>
      </c>
      <c r="G104" s="3">
        <v>45294.262964999994</v>
      </c>
      <c r="H104" s="3">
        <v>15085</v>
      </c>
      <c r="I104" s="3"/>
      <c r="J104" s="3"/>
      <c r="K104" s="3"/>
      <c r="L104" s="3"/>
      <c r="M104" s="3"/>
      <c r="N104" s="3"/>
      <c r="O104" s="68">
        <v>23420.606981887504</v>
      </c>
      <c r="P104" s="68">
        <v>70261.820945662505</v>
      </c>
      <c r="Q104" s="3"/>
      <c r="R104" s="3"/>
      <c r="S104" s="3"/>
      <c r="T104" s="69">
        <v>311962.48499874154</v>
      </c>
      <c r="U104" s="69">
        <v>79630.063738417521</v>
      </c>
      <c r="V104" s="3"/>
      <c r="W104" s="3">
        <f t="shared" si="10"/>
        <v>1149577.7458297091</v>
      </c>
      <c r="AA104" s="7"/>
      <c r="AB104" s="7"/>
      <c r="AC104" s="7"/>
      <c r="AD104" s="7"/>
      <c r="AE104" s="7"/>
      <c r="AF104" s="7"/>
      <c r="AG104" s="7"/>
    </row>
    <row r="105" spans="2:33">
      <c r="B105" s="4" t="s">
        <v>18</v>
      </c>
      <c r="C105" s="2">
        <v>2</v>
      </c>
      <c r="D105" s="2" t="s">
        <v>4</v>
      </c>
      <c r="E105" s="3">
        <v>316116.12480000005</v>
      </c>
      <c r="F105" s="3">
        <v>316116.12480000005</v>
      </c>
      <c r="G105" s="3">
        <v>47417.418720000009</v>
      </c>
      <c r="H105" s="3">
        <v>15085</v>
      </c>
      <c r="I105" s="3"/>
      <c r="J105" s="3"/>
      <c r="K105" s="3"/>
      <c r="L105" s="3"/>
      <c r="M105" s="3"/>
      <c r="N105" s="3"/>
      <c r="O105" s="68">
        <v>24389.388603772502</v>
      </c>
      <c r="P105" s="68">
        <v>73168.165811317493</v>
      </c>
      <c r="Q105" s="3"/>
      <c r="R105" s="3"/>
      <c r="S105" s="3"/>
      <c r="T105" s="69">
        <v>324866.65620224969</v>
      </c>
      <c r="U105" s="69">
        <v>82923.921252826505</v>
      </c>
      <c r="V105" s="3"/>
      <c r="W105" s="3">
        <f t="shared" si="10"/>
        <v>1200082.8001901663</v>
      </c>
      <c r="AA105" s="7"/>
      <c r="AB105" s="7"/>
      <c r="AC105" s="7"/>
      <c r="AD105" s="7"/>
      <c r="AE105" s="7"/>
      <c r="AF105" s="7"/>
      <c r="AG105" s="7"/>
    </row>
    <row r="106" spans="2:33">
      <c r="B106" s="4" t="s">
        <v>18</v>
      </c>
      <c r="C106" s="2">
        <v>1</v>
      </c>
      <c r="D106" s="2" t="s">
        <v>4</v>
      </c>
      <c r="E106" s="3">
        <v>330270.49650000001</v>
      </c>
      <c r="F106" s="3">
        <v>330270.49650000001</v>
      </c>
      <c r="G106" s="3">
        <v>49540.574475000001</v>
      </c>
      <c r="H106" s="3">
        <v>15085</v>
      </c>
      <c r="I106" s="3"/>
      <c r="J106" s="3"/>
      <c r="K106" s="3"/>
      <c r="L106" s="3"/>
      <c r="M106" s="3"/>
      <c r="N106" s="3"/>
      <c r="O106" s="68">
        <v>25358.233109055</v>
      </c>
      <c r="P106" s="68">
        <v>76074.699327164999</v>
      </c>
      <c r="Q106" s="3"/>
      <c r="R106" s="3"/>
      <c r="S106" s="3"/>
      <c r="T106" s="69">
        <v>337771.66501261259</v>
      </c>
      <c r="U106" s="69">
        <v>86217.992570786999</v>
      </c>
      <c r="V106" s="3"/>
      <c r="W106" s="3">
        <f t="shared" si="10"/>
        <v>1250589.1574946197</v>
      </c>
      <c r="AA106" s="7"/>
      <c r="AB106" s="7"/>
      <c r="AC106" s="7"/>
      <c r="AD106" s="7"/>
      <c r="AE106" s="7"/>
      <c r="AF106" s="7"/>
      <c r="AG106" s="7"/>
    </row>
    <row r="107" spans="2:33">
      <c r="AA107" s="7"/>
      <c r="AB107" s="7"/>
      <c r="AC107" s="7"/>
      <c r="AD107" s="7"/>
      <c r="AE107" s="7"/>
      <c r="AF107" s="7"/>
      <c r="AG107" s="7"/>
    </row>
    <row r="108" spans="2:33" ht="15.75" thickBot="1">
      <c r="AA108" s="7"/>
      <c r="AB108" s="7"/>
      <c r="AC108" s="7"/>
      <c r="AD108" s="7"/>
      <c r="AE108" s="7"/>
      <c r="AF108" s="7"/>
      <c r="AG108" s="7"/>
    </row>
    <row r="109" spans="2:33" ht="33.75" customHeight="1" thickBot="1">
      <c r="B109" s="90" t="s">
        <v>37</v>
      </c>
      <c r="C109" s="91"/>
      <c r="D109" s="91"/>
      <c r="E109" s="91"/>
      <c r="F109" s="91"/>
      <c r="G109" s="91"/>
      <c r="H109" s="92"/>
      <c r="K109" s="93" t="s">
        <v>45</v>
      </c>
      <c r="L109" s="94"/>
      <c r="M109" s="94"/>
      <c r="N109" s="94"/>
      <c r="O109" s="94"/>
      <c r="P109" s="94"/>
      <c r="Q109" s="95"/>
      <c r="AA109" s="7"/>
      <c r="AB109" s="7"/>
      <c r="AC109" s="7"/>
      <c r="AD109" s="7"/>
      <c r="AE109" s="7"/>
      <c r="AF109" s="7"/>
      <c r="AG109" s="7"/>
    </row>
    <row r="110" spans="2:33">
      <c r="B110" s="9" t="s">
        <v>52</v>
      </c>
      <c r="C110" s="10" t="s">
        <v>13</v>
      </c>
      <c r="D110" s="10" t="s">
        <v>14</v>
      </c>
      <c r="E110" s="10" t="s">
        <v>15</v>
      </c>
      <c r="F110" s="10" t="s">
        <v>16</v>
      </c>
      <c r="G110" s="10" t="s">
        <v>17</v>
      </c>
      <c r="H110" s="11" t="s">
        <v>18</v>
      </c>
      <c r="K110" s="9" t="s">
        <v>52</v>
      </c>
      <c r="L110" s="10" t="s">
        <v>13</v>
      </c>
      <c r="M110" s="10" t="s">
        <v>14</v>
      </c>
      <c r="N110" s="10" t="s">
        <v>15</v>
      </c>
      <c r="O110" s="10" t="s">
        <v>16</v>
      </c>
      <c r="P110" s="10" t="s">
        <v>17</v>
      </c>
      <c r="Q110" s="11" t="s">
        <v>18</v>
      </c>
      <c r="AA110" s="7"/>
      <c r="AB110" s="7"/>
      <c r="AC110" s="7"/>
      <c r="AD110" s="7"/>
      <c r="AE110" s="7"/>
      <c r="AF110" s="7"/>
      <c r="AG110" s="7"/>
    </row>
    <row r="111" spans="2:33">
      <c r="B111" s="12">
        <v>15</v>
      </c>
      <c r="C111" s="8">
        <v>373582.71853980009</v>
      </c>
      <c r="D111" s="8">
        <v>283830.50295599998</v>
      </c>
      <c r="E111" s="8">
        <v>149765.6148219</v>
      </c>
      <c r="F111" s="8">
        <v>143875.95581204997</v>
      </c>
      <c r="G111" s="8">
        <v>133758.0171543</v>
      </c>
      <c r="H111" s="8">
        <v>117945.35801894999</v>
      </c>
      <c r="K111" s="12">
        <v>15</v>
      </c>
      <c r="L111" s="5">
        <f t="shared" ref="L111:Q125" si="11">(C131)*15%</f>
        <v>112074.81556194002</v>
      </c>
      <c r="M111" s="5">
        <f t="shared" si="11"/>
        <v>85149.150886799995</v>
      </c>
      <c r="N111" s="5">
        <f t="shared" si="11"/>
        <v>44929.684446569998</v>
      </c>
      <c r="O111" s="5">
        <f t="shared" si="11"/>
        <v>43162.78674361499</v>
      </c>
      <c r="P111" s="5">
        <f t="shared" si="11"/>
        <v>40127.405146290002</v>
      </c>
      <c r="Q111" s="13">
        <f t="shared" si="11"/>
        <v>35383.607405684998</v>
      </c>
      <c r="AA111" s="7"/>
      <c r="AB111" s="7"/>
      <c r="AC111" s="7"/>
      <c r="AD111" s="7"/>
      <c r="AE111" s="7"/>
      <c r="AF111" s="7"/>
      <c r="AG111" s="7"/>
    </row>
    <row r="112" spans="2:33">
      <c r="B112" s="12">
        <v>14</v>
      </c>
      <c r="C112" s="8">
        <v>406938.5879097</v>
      </c>
      <c r="D112" s="8">
        <v>309172.51214850001</v>
      </c>
      <c r="E112" s="8">
        <v>162067.49387482498</v>
      </c>
      <c r="F112" s="8">
        <v>155694.26153820002</v>
      </c>
      <c r="G112" s="8">
        <v>144745.00436549998</v>
      </c>
      <c r="H112" s="8">
        <v>127633.80307177499</v>
      </c>
      <c r="K112" s="12">
        <v>14</v>
      </c>
      <c r="L112" s="5">
        <f t="shared" si="11"/>
        <v>122081.57637291</v>
      </c>
      <c r="M112" s="5">
        <f t="shared" si="11"/>
        <v>92751.753644550001</v>
      </c>
      <c r="N112" s="5">
        <f t="shared" si="11"/>
        <v>48620.248162447497</v>
      </c>
      <c r="O112" s="5">
        <f t="shared" si="11"/>
        <v>46708.278461460002</v>
      </c>
      <c r="P112" s="5">
        <f t="shared" si="11"/>
        <v>43423.50130964999</v>
      </c>
      <c r="Q112" s="13">
        <f t="shared" si="11"/>
        <v>38290.140921532497</v>
      </c>
      <c r="AA112" s="7"/>
      <c r="AB112" s="7"/>
      <c r="AC112" s="7"/>
      <c r="AD112" s="7"/>
      <c r="AE112" s="7"/>
      <c r="AF112" s="7"/>
      <c r="AG112" s="7"/>
    </row>
    <row r="113" spans="2:33">
      <c r="B113" s="12">
        <v>13</v>
      </c>
      <c r="C113" s="8">
        <v>440293.82844562503</v>
      </c>
      <c r="D113" s="8">
        <v>334514.52134100004</v>
      </c>
      <c r="E113" s="8">
        <v>174370.00176172497</v>
      </c>
      <c r="F113" s="8">
        <v>167512.56726434999</v>
      </c>
      <c r="G113" s="8">
        <v>155732.62041067498</v>
      </c>
      <c r="H113" s="8">
        <v>137322.24812460001</v>
      </c>
      <c r="K113" s="12">
        <v>13</v>
      </c>
      <c r="L113" s="5">
        <f t="shared" si="11"/>
        <v>132088.14853368749</v>
      </c>
      <c r="M113" s="5">
        <f t="shared" si="11"/>
        <v>100354.35640230001</v>
      </c>
      <c r="N113" s="5">
        <f t="shared" si="11"/>
        <v>52311.000528517492</v>
      </c>
      <c r="O113" s="5">
        <f t="shared" si="11"/>
        <v>50253.770179304993</v>
      </c>
      <c r="P113" s="5">
        <f t="shared" si="11"/>
        <v>46719.786123202495</v>
      </c>
      <c r="Q113" s="13">
        <f t="shared" si="11"/>
        <v>41196.674437380003</v>
      </c>
      <c r="AA113" s="7"/>
      <c r="AB113" s="7"/>
      <c r="AC113" s="7"/>
      <c r="AD113" s="7"/>
      <c r="AE113" s="7"/>
      <c r="AF113" s="7"/>
      <c r="AG113" s="7"/>
    </row>
    <row r="114" spans="2:33">
      <c r="B114" s="12">
        <v>12</v>
      </c>
      <c r="C114" s="8">
        <v>473649.69781552505</v>
      </c>
      <c r="D114" s="8">
        <v>359856.53053350002</v>
      </c>
      <c r="E114" s="8">
        <v>186671.88081465001</v>
      </c>
      <c r="F114" s="8">
        <v>179330.87299049998</v>
      </c>
      <c r="G114" s="8">
        <v>166719.60762187501</v>
      </c>
      <c r="H114" s="8">
        <v>147010.69317742498</v>
      </c>
      <c r="K114" s="12">
        <v>12</v>
      </c>
      <c r="L114" s="5">
        <f t="shared" si="11"/>
        <v>142094.9093446575</v>
      </c>
      <c r="M114" s="5">
        <f t="shared" si="11"/>
        <v>107956.95916005</v>
      </c>
      <c r="N114" s="5">
        <f t="shared" si="11"/>
        <v>56001.564244394998</v>
      </c>
      <c r="O114" s="5">
        <f t="shared" si="11"/>
        <v>53799.261897149991</v>
      </c>
      <c r="P114" s="5">
        <f t="shared" si="11"/>
        <v>50015.882286562504</v>
      </c>
      <c r="Q114" s="13">
        <f t="shared" si="11"/>
        <v>44103.207953227495</v>
      </c>
      <c r="AA114" s="7"/>
      <c r="AB114" s="7"/>
      <c r="AC114" s="7"/>
      <c r="AD114" s="7"/>
      <c r="AE114" s="7"/>
      <c r="AF114" s="7"/>
      <c r="AG114" s="7"/>
    </row>
    <row r="115" spans="2:33">
      <c r="B115" s="12">
        <v>11</v>
      </c>
      <c r="C115" s="8">
        <v>507004.93835144996</v>
      </c>
      <c r="D115" s="8">
        <v>385198.53972599993</v>
      </c>
      <c r="E115" s="8">
        <v>198974.38870154999</v>
      </c>
      <c r="F115" s="8">
        <v>191149.17871665</v>
      </c>
      <c r="G115" s="8">
        <v>177707.22366705001</v>
      </c>
      <c r="H115" s="8">
        <v>156699.13823025001</v>
      </c>
      <c r="K115" s="12">
        <v>11</v>
      </c>
      <c r="L115" s="5">
        <f t="shared" si="11"/>
        <v>152101.48150543499</v>
      </c>
      <c r="M115" s="5">
        <f t="shared" si="11"/>
        <v>115559.56191779998</v>
      </c>
      <c r="N115" s="5">
        <f t="shared" si="11"/>
        <v>59692.316610464994</v>
      </c>
      <c r="O115" s="5">
        <f t="shared" si="11"/>
        <v>57344.753614994996</v>
      </c>
      <c r="P115" s="5">
        <f t="shared" si="11"/>
        <v>53312.167100115003</v>
      </c>
      <c r="Q115" s="13">
        <f t="shared" si="11"/>
        <v>47009.741469075001</v>
      </c>
      <c r="AA115" s="7"/>
      <c r="AB115" s="7"/>
      <c r="AC115" s="7"/>
      <c r="AD115" s="7"/>
      <c r="AE115" s="7"/>
      <c r="AF115" s="7"/>
      <c r="AG115" s="7"/>
    </row>
    <row r="116" spans="2:33">
      <c r="B116" s="12">
        <v>10</v>
      </c>
      <c r="C116" s="8">
        <v>540360.80772134999</v>
      </c>
      <c r="D116" s="8">
        <v>410540.54891849996</v>
      </c>
      <c r="E116" s="8">
        <v>211276.267754475</v>
      </c>
      <c r="F116" s="8">
        <v>202968.11327677502</v>
      </c>
      <c r="G116" s="8">
        <v>188694.21087825001</v>
      </c>
      <c r="H116" s="8">
        <v>166386.95444909998</v>
      </c>
      <c r="K116" s="12">
        <v>10</v>
      </c>
      <c r="L116" s="5">
        <f t="shared" si="11"/>
        <v>162108.242316405</v>
      </c>
      <c r="M116" s="5">
        <f t="shared" si="11"/>
        <v>123162.16467554998</v>
      </c>
      <c r="N116" s="5">
        <f t="shared" si="11"/>
        <v>63382.8803263425</v>
      </c>
      <c r="O116" s="5">
        <f t="shared" si="11"/>
        <v>60890.433983032504</v>
      </c>
      <c r="P116" s="5">
        <f t="shared" si="11"/>
        <v>56608.263263475004</v>
      </c>
      <c r="Q116" s="13">
        <f t="shared" si="11"/>
        <v>49916.086334729996</v>
      </c>
      <c r="AA116" s="7"/>
      <c r="AB116" s="7"/>
      <c r="AC116" s="7"/>
      <c r="AD116" s="7"/>
      <c r="AE116" s="7"/>
      <c r="AF116" s="7"/>
      <c r="AG116" s="7"/>
    </row>
    <row r="117" spans="2:33" ht="37.5" customHeight="1">
      <c r="B117" s="12">
        <v>9</v>
      </c>
      <c r="C117" s="8">
        <v>573716.04825727514</v>
      </c>
      <c r="D117" s="8">
        <v>435882.55811099999</v>
      </c>
      <c r="E117" s="8">
        <v>223578.77564137499</v>
      </c>
      <c r="F117" s="8">
        <v>214786.41900292499</v>
      </c>
      <c r="G117" s="8">
        <v>199681.82692342499</v>
      </c>
      <c r="H117" s="8">
        <v>176075.39950192499</v>
      </c>
      <c r="K117" s="12">
        <v>9</v>
      </c>
      <c r="L117" s="5">
        <f t="shared" si="11"/>
        <v>172114.81447718255</v>
      </c>
      <c r="M117" s="5">
        <f t="shared" si="11"/>
        <v>130764.76743329999</v>
      </c>
      <c r="N117" s="5">
        <f t="shared" si="11"/>
        <v>67073.632692412488</v>
      </c>
      <c r="O117" s="5">
        <f t="shared" si="11"/>
        <v>64435.925700877495</v>
      </c>
      <c r="P117" s="5">
        <f t="shared" si="11"/>
        <v>59904.548077027495</v>
      </c>
      <c r="Q117" s="13">
        <f t="shared" si="11"/>
        <v>52822.619850577496</v>
      </c>
      <c r="AA117" s="7"/>
      <c r="AB117" s="7"/>
      <c r="AC117" s="7"/>
      <c r="AD117" s="7"/>
      <c r="AE117" s="7"/>
      <c r="AF117" s="7"/>
      <c r="AG117" s="7"/>
    </row>
    <row r="118" spans="2:33">
      <c r="B118" s="12">
        <v>8</v>
      </c>
      <c r="C118" s="8">
        <v>607071.91762717499</v>
      </c>
      <c r="D118" s="8">
        <v>461224.56730350002</v>
      </c>
      <c r="E118" s="8">
        <v>235880.6546943</v>
      </c>
      <c r="F118" s="8">
        <v>226604.72472907498</v>
      </c>
      <c r="G118" s="8">
        <v>210668.81413462502</v>
      </c>
      <c r="H118" s="8">
        <v>185763.84455474999</v>
      </c>
      <c r="K118" s="12">
        <v>8</v>
      </c>
      <c r="L118" s="5">
        <f t="shared" si="11"/>
        <v>182121.5752881525</v>
      </c>
      <c r="M118" s="5">
        <f t="shared" si="11"/>
        <v>138367.37019104999</v>
      </c>
      <c r="N118" s="5">
        <f t="shared" si="11"/>
        <v>70764.196408289994</v>
      </c>
      <c r="O118" s="5">
        <f t="shared" si="11"/>
        <v>67981.417418722485</v>
      </c>
      <c r="P118" s="5">
        <f t="shared" si="11"/>
        <v>63200.644240387504</v>
      </c>
      <c r="Q118" s="13">
        <f t="shared" si="11"/>
        <v>55729.153366424995</v>
      </c>
      <c r="AA118" s="7"/>
      <c r="AB118" s="7"/>
      <c r="AC118" s="7"/>
      <c r="AD118" s="7"/>
      <c r="AE118" s="7"/>
      <c r="AF118" s="7"/>
      <c r="AG118" s="7"/>
    </row>
    <row r="119" spans="2:33" ht="15.75" customHeight="1">
      <c r="B119" s="12">
        <v>7</v>
      </c>
      <c r="C119" s="8">
        <v>640427.78699707496</v>
      </c>
      <c r="D119" s="8">
        <v>486566.57649599999</v>
      </c>
      <c r="E119" s="8">
        <v>248183.16258120001</v>
      </c>
      <c r="F119" s="8">
        <v>238423.030455225</v>
      </c>
      <c r="G119" s="8">
        <v>221656.43017979999</v>
      </c>
      <c r="H119" s="8">
        <v>195452.28960757502</v>
      </c>
      <c r="K119" s="12">
        <v>7</v>
      </c>
      <c r="L119" s="5">
        <f t="shared" si="11"/>
        <v>192128.33609912248</v>
      </c>
      <c r="M119" s="5">
        <f t="shared" si="11"/>
        <v>145969.97294879999</v>
      </c>
      <c r="N119" s="5">
        <f t="shared" si="11"/>
        <v>74454.948774360004</v>
      </c>
      <c r="O119" s="5">
        <f t="shared" si="11"/>
        <v>71526.909136567498</v>
      </c>
      <c r="P119" s="5">
        <f t="shared" si="11"/>
        <v>66496.929053939995</v>
      </c>
      <c r="Q119" s="13">
        <f t="shared" si="11"/>
        <v>58635.686882272501</v>
      </c>
      <c r="AA119" s="7"/>
      <c r="AB119" s="7"/>
      <c r="AC119" s="7"/>
      <c r="AD119" s="7"/>
      <c r="AE119" s="7"/>
      <c r="AF119" s="7"/>
      <c r="AG119" s="7"/>
    </row>
    <row r="120" spans="2:33">
      <c r="B120" s="12">
        <v>6</v>
      </c>
      <c r="C120" s="8">
        <v>673783.0275330001</v>
      </c>
      <c r="D120" s="8">
        <v>511908.58568850002</v>
      </c>
      <c r="E120" s="8">
        <v>260485.04163412502</v>
      </c>
      <c r="F120" s="8">
        <v>250241.33618137499</v>
      </c>
      <c r="G120" s="8">
        <v>232643.41739100002</v>
      </c>
      <c r="H120" s="8">
        <v>205140.73466039999</v>
      </c>
      <c r="K120" s="12">
        <v>6</v>
      </c>
      <c r="L120" s="5">
        <f t="shared" si="11"/>
        <v>202134.90825990002</v>
      </c>
      <c r="M120" s="5">
        <f t="shared" si="11"/>
        <v>153572.57570655001</v>
      </c>
      <c r="N120" s="5">
        <f t="shared" si="11"/>
        <v>78145.51249023751</v>
      </c>
      <c r="O120" s="5">
        <f t="shared" si="11"/>
        <v>75072.400854412495</v>
      </c>
      <c r="P120" s="5">
        <f t="shared" si="11"/>
        <v>69793.025217300004</v>
      </c>
      <c r="Q120" s="13">
        <f t="shared" si="11"/>
        <v>61542.220398119993</v>
      </c>
      <c r="AA120" s="7"/>
      <c r="AB120" s="7"/>
      <c r="AC120" s="7"/>
      <c r="AD120" s="7"/>
      <c r="AE120" s="7"/>
      <c r="AF120" s="7"/>
      <c r="AG120" s="7"/>
    </row>
    <row r="121" spans="2:33">
      <c r="B121" s="12">
        <v>5</v>
      </c>
      <c r="C121" s="8">
        <v>707138.89690289996</v>
      </c>
      <c r="D121" s="8">
        <v>537250.594881</v>
      </c>
      <c r="E121" s="8">
        <v>272787.54952102504</v>
      </c>
      <c r="F121" s="8">
        <v>262059.64190752502</v>
      </c>
      <c r="G121" s="8">
        <v>243630.4046022</v>
      </c>
      <c r="H121" s="8">
        <v>214829.17971322502</v>
      </c>
      <c r="K121" s="12">
        <v>5</v>
      </c>
      <c r="L121" s="5">
        <f t="shared" si="11"/>
        <v>212141.66907086998</v>
      </c>
      <c r="M121" s="5">
        <f t="shared" si="11"/>
        <v>161175.1784643</v>
      </c>
      <c r="N121" s="5">
        <f t="shared" si="11"/>
        <v>81836.264856307505</v>
      </c>
      <c r="O121" s="5">
        <f t="shared" si="11"/>
        <v>78617.892572257508</v>
      </c>
      <c r="P121" s="5">
        <f t="shared" si="11"/>
        <v>73089.121380659999</v>
      </c>
      <c r="Q121" s="13">
        <f t="shared" si="11"/>
        <v>64448.753913967506</v>
      </c>
      <c r="AA121" s="7"/>
      <c r="AB121" s="7"/>
      <c r="AC121" s="7"/>
      <c r="AD121" s="7"/>
      <c r="AE121" s="7"/>
      <c r="AF121" s="7"/>
      <c r="AG121" s="7"/>
    </row>
    <row r="122" spans="2:33">
      <c r="B122" s="12">
        <v>4</v>
      </c>
      <c r="C122" s="8">
        <v>740494.13743882498</v>
      </c>
      <c r="D122" s="8">
        <v>562592.60407350003</v>
      </c>
      <c r="E122" s="8">
        <v>285089.42857395002</v>
      </c>
      <c r="F122" s="8">
        <v>273877.94763367501</v>
      </c>
      <c r="G122" s="8">
        <v>254618.02064737497</v>
      </c>
      <c r="H122" s="8">
        <v>224517.62476604999</v>
      </c>
      <c r="K122" s="12">
        <v>4</v>
      </c>
      <c r="L122" s="5">
        <f t="shared" si="11"/>
        <v>222148.24123164749</v>
      </c>
      <c r="M122" s="5">
        <f t="shared" si="11"/>
        <v>168777.78122204999</v>
      </c>
      <c r="N122" s="5">
        <f t="shared" si="11"/>
        <v>85526.828572184997</v>
      </c>
      <c r="O122" s="5">
        <f t="shared" si="11"/>
        <v>82163.384290102505</v>
      </c>
      <c r="P122" s="5">
        <f t="shared" si="11"/>
        <v>76385.406194212483</v>
      </c>
      <c r="Q122" s="13">
        <f t="shared" si="11"/>
        <v>67355.287429814998</v>
      </c>
      <c r="AA122" s="7"/>
      <c r="AB122" s="7"/>
      <c r="AC122" s="7"/>
      <c r="AD122" s="7"/>
      <c r="AE122" s="7"/>
      <c r="AF122" s="7"/>
      <c r="AG122" s="7"/>
    </row>
    <row r="123" spans="2:33">
      <c r="B123" s="12">
        <v>3</v>
      </c>
      <c r="C123" s="8">
        <v>773850.00680872507</v>
      </c>
      <c r="D123" s="8">
        <v>587934.61326600006</v>
      </c>
      <c r="E123" s="8">
        <v>297391.93646084995</v>
      </c>
      <c r="F123" s="8">
        <v>285696.253359825</v>
      </c>
      <c r="G123" s="8">
        <v>265605.00785857503</v>
      </c>
      <c r="H123" s="8">
        <v>234206.06981887502</v>
      </c>
      <c r="K123" s="12">
        <v>3</v>
      </c>
      <c r="L123" s="5">
        <f t="shared" si="11"/>
        <v>232155.0020426175</v>
      </c>
      <c r="M123" s="5">
        <f t="shared" si="11"/>
        <v>176380.38397980001</v>
      </c>
      <c r="N123" s="5">
        <f t="shared" si="11"/>
        <v>89217.580938254978</v>
      </c>
      <c r="O123" s="5">
        <f t="shared" si="11"/>
        <v>85708.876007947503</v>
      </c>
      <c r="P123" s="5">
        <f t="shared" si="11"/>
        <v>79681.502357572506</v>
      </c>
      <c r="Q123" s="13">
        <f t="shared" si="11"/>
        <v>70261.820945662505</v>
      </c>
      <c r="AA123" s="7"/>
      <c r="AB123" s="7"/>
      <c r="AC123" s="7"/>
      <c r="AD123" s="7"/>
      <c r="AE123" s="7"/>
      <c r="AF123" s="7"/>
      <c r="AG123" s="7"/>
    </row>
    <row r="124" spans="2:33">
      <c r="B124" s="12">
        <v>2</v>
      </c>
      <c r="C124" s="8">
        <v>807205.24734464986</v>
      </c>
      <c r="D124" s="8">
        <v>613276.62245850009</v>
      </c>
      <c r="E124" s="8">
        <v>309693.81551377499</v>
      </c>
      <c r="F124" s="8">
        <v>297515.18791995005</v>
      </c>
      <c r="G124" s="8">
        <v>276592.62390374998</v>
      </c>
      <c r="H124" s="8">
        <v>243893.88603772499</v>
      </c>
      <c r="K124" s="12">
        <v>2</v>
      </c>
      <c r="L124" s="5">
        <f t="shared" si="11"/>
        <v>242161.57420339494</v>
      </c>
      <c r="M124" s="5">
        <f t="shared" si="11"/>
        <v>183982.98673755003</v>
      </c>
      <c r="N124" s="5">
        <f t="shared" si="11"/>
        <v>92908.144654132499</v>
      </c>
      <c r="O124" s="5">
        <f t="shared" si="11"/>
        <v>89254.556375985019</v>
      </c>
      <c r="P124" s="5">
        <f t="shared" si="11"/>
        <v>82977.78717112499</v>
      </c>
      <c r="Q124" s="13">
        <f t="shared" si="11"/>
        <v>73168.165811317493</v>
      </c>
      <c r="AA124" s="7"/>
      <c r="AB124" s="7"/>
      <c r="AC124" s="7"/>
      <c r="AD124" s="7"/>
      <c r="AE124" s="7"/>
      <c r="AF124" s="7"/>
      <c r="AG124" s="7"/>
    </row>
    <row r="125" spans="2:33" ht="45" customHeight="1" thickBot="1">
      <c r="B125" s="14">
        <v>1</v>
      </c>
      <c r="C125" s="8">
        <v>840561.11671455007</v>
      </c>
      <c r="D125" s="8">
        <v>638618.631651</v>
      </c>
      <c r="E125" s="8">
        <v>321996.32340067503</v>
      </c>
      <c r="F125" s="8">
        <v>309333.49364609999</v>
      </c>
      <c r="G125" s="8">
        <v>287579.61111495004</v>
      </c>
      <c r="H125" s="8">
        <v>253582.33109055</v>
      </c>
      <c r="K125" s="14">
        <v>1</v>
      </c>
      <c r="L125" s="15">
        <f t="shared" si="11"/>
        <v>252168.335014365</v>
      </c>
      <c r="M125" s="15">
        <f t="shared" si="11"/>
        <v>191585.5894953</v>
      </c>
      <c r="N125" s="15">
        <f t="shared" si="11"/>
        <v>96598.897020202508</v>
      </c>
      <c r="O125" s="15">
        <f t="shared" si="11"/>
        <v>92800.048093829988</v>
      </c>
      <c r="P125" s="15">
        <f t="shared" si="11"/>
        <v>86273.883334485014</v>
      </c>
      <c r="Q125" s="16">
        <f t="shared" si="11"/>
        <v>76074.699327164999</v>
      </c>
      <c r="AA125" s="7"/>
      <c r="AB125" s="7"/>
      <c r="AC125" s="7"/>
      <c r="AD125" s="7"/>
      <c r="AE125" s="7"/>
      <c r="AF125" s="7"/>
      <c r="AG125" s="7"/>
    </row>
    <row r="126" spans="2:33">
      <c r="K126" s="17"/>
      <c r="AA126" s="7"/>
      <c r="AB126" s="7"/>
      <c r="AC126" s="7"/>
      <c r="AD126" s="7"/>
      <c r="AE126" s="7"/>
      <c r="AF126" s="7"/>
      <c r="AG126" s="7"/>
    </row>
    <row r="127" spans="2:33" ht="15.75" thickBot="1">
      <c r="K127" s="17"/>
      <c r="AA127" s="7"/>
      <c r="AB127" s="7"/>
      <c r="AC127" s="7"/>
      <c r="AD127" s="7"/>
      <c r="AE127" s="7"/>
      <c r="AF127" s="7"/>
      <c r="AG127" s="7"/>
    </row>
    <row r="128" spans="2:33" ht="38.25" customHeight="1" thickBot="1">
      <c r="K128" s="93" t="s">
        <v>46</v>
      </c>
      <c r="L128" s="94"/>
      <c r="M128" s="94"/>
      <c r="N128" s="94"/>
      <c r="O128" s="94"/>
      <c r="P128" s="94"/>
      <c r="Q128" s="95"/>
      <c r="AA128" s="7"/>
      <c r="AB128" s="7"/>
      <c r="AC128" s="7"/>
      <c r="AD128" s="7"/>
      <c r="AE128" s="7"/>
      <c r="AF128" s="7"/>
      <c r="AG128" s="7"/>
    </row>
    <row r="129" spans="2:33" ht="29.25" customHeight="1" thickBot="1">
      <c r="B129" s="90" t="s">
        <v>38</v>
      </c>
      <c r="C129" s="91"/>
      <c r="D129" s="91"/>
      <c r="E129" s="91"/>
      <c r="F129" s="91"/>
      <c r="G129" s="91"/>
      <c r="H129" s="92"/>
      <c r="K129" s="9" t="s">
        <v>52</v>
      </c>
      <c r="L129" s="10" t="s">
        <v>13</v>
      </c>
      <c r="M129" s="10" t="s">
        <v>14</v>
      </c>
      <c r="N129" s="10" t="s">
        <v>15</v>
      </c>
      <c r="O129" s="10" t="s">
        <v>16</v>
      </c>
      <c r="P129" s="10" t="s">
        <v>17</v>
      </c>
      <c r="Q129" s="11" t="s">
        <v>18</v>
      </c>
      <c r="AA129" s="7"/>
      <c r="AB129" s="7"/>
      <c r="AC129" s="7"/>
      <c r="AD129" s="7"/>
      <c r="AE129" s="7"/>
      <c r="AF129" s="7"/>
      <c r="AG129" s="7"/>
    </row>
    <row r="130" spans="2:33">
      <c r="B130" s="9" t="s">
        <v>52</v>
      </c>
      <c r="C130" s="10" t="s">
        <v>13</v>
      </c>
      <c r="D130" s="10" t="s">
        <v>14</v>
      </c>
      <c r="E130" s="10" t="s">
        <v>15</v>
      </c>
      <c r="F130" s="10" t="s">
        <v>16</v>
      </c>
      <c r="G130" s="10" t="s">
        <v>17</v>
      </c>
      <c r="H130" s="11" t="s">
        <v>18</v>
      </c>
      <c r="K130" s="12">
        <v>15</v>
      </c>
      <c r="L130" s="5">
        <f t="shared" ref="L130:Q144" si="12">+C131*19%</f>
        <v>141961.43304512402</v>
      </c>
      <c r="M130" s="5">
        <f t="shared" si="12"/>
        <v>107855.59112328</v>
      </c>
      <c r="N130" s="5">
        <f t="shared" si="12"/>
        <v>56910.933632322005</v>
      </c>
      <c r="O130" s="5">
        <f t="shared" si="12"/>
        <v>54672.863208578987</v>
      </c>
      <c r="P130" s="5">
        <f t="shared" si="12"/>
        <v>50828.046518634001</v>
      </c>
      <c r="Q130" s="13">
        <f t="shared" si="12"/>
        <v>44819.236047200997</v>
      </c>
      <c r="AA130" s="7"/>
      <c r="AB130" s="7"/>
      <c r="AC130" s="7"/>
      <c r="AD130" s="7"/>
      <c r="AE130" s="7"/>
      <c r="AF130" s="7"/>
      <c r="AG130" s="7"/>
    </row>
    <row r="131" spans="2:33" ht="21.75" customHeight="1">
      <c r="B131" s="12">
        <v>15</v>
      </c>
      <c r="C131" s="8">
        <v>747165.43707960017</v>
      </c>
      <c r="D131" s="8">
        <v>567661.00591199996</v>
      </c>
      <c r="E131" s="8">
        <v>299531.2296438</v>
      </c>
      <c r="F131" s="8">
        <v>287751.91162409994</v>
      </c>
      <c r="G131" s="8">
        <v>267516.03430860001</v>
      </c>
      <c r="H131" s="38">
        <v>235890.71603789998</v>
      </c>
      <c r="K131" s="12">
        <v>14</v>
      </c>
      <c r="L131" s="5">
        <f t="shared" si="12"/>
        <v>154636.66340568601</v>
      </c>
      <c r="M131" s="5">
        <f t="shared" si="12"/>
        <v>117485.55461643</v>
      </c>
      <c r="N131" s="5">
        <f t="shared" si="12"/>
        <v>61585.647672433493</v>
      </c>
      <c r="O131" s="5">
        <f t="shared" si="12"/>
        <v>59163.819384516006</v>
      </c>
      <c r="P131" s="5">
        <f t="shared" si="12"/>
        <v>55003.101658889995</v>
      </c>
      <c r="Q131" s="13">
        <f t="shared" si="12"/>
        <v>48500.8451672745</v>
      </c>
      <c r="AA131" s="7"/>
      <c r="AB131" s="7"/>
      <c r="AC131" s="7"/>
      <c r="AD131" s="7"/>
      <c r="AE131" s="7"/>
      <c r="AF131" s="7"/>
      <c r="AG131" s="7"/>
    </row>
    <row r="132" spans="2:33">
      <c r="B132" s="12">
        <v>14</v>
      </c>
      <c r="C132" s="8">
        <v>813877.1758194</v>
      </c>
      <c r="D132" s="8">
        <v>618345.02429700003</v>
      </c>
      <c r="E132" s="8">
        <v>324134.98774964997</v>
      </c>
      <c r="F132" s="8">
        <v>311388.52307640004</v>
      </c>
      <c r="G132" s="8">
        <v>289490.00873099995</v>
      </c>
      <c r="H132" s="38">
        <v>255267.60614354999</v>
      </c>
      <c r="K132" s="12">
        <v>13</v>
      </c>
      <c r="L132" s="5">
        <f t="shared" si="12"/>
        <v>167311.65480933752</v>
      </c>
      <c r="M132" s="5">
        <f t="shared" si="12"/>
        <v>127115.51810958002</v>
      </c>
      <c r="N132" s="5">
        <f t="shared" si="12"/>
        <v>66260.600669455482</v>
      </c>
      <c r="O132" s="5">
        <f t="shared" si="12"/>
        <v>63654.775560452996</v>
      </c>
      <c r="P132" s="5">
        <f t="shared" si="12"/>
        <v>59178.395756056496</v>
      </c>
      <c r="Q132" s="13">
        <f t="shared" si="12"/>
        <v>52182.454287348002</v>
      </c>
      <c r="AA132" s="7"/>
      <c r="AB132" s="7"/>
      <c r="AC132" s="7"/>
      <c r="AD132" s="7"/>
      <c r="AE132" s="7"/>
      <c r="AF132" s="7"/>
      <c r="AG132" s="7"/>
    </row>
    <row r="133" spans="2:33">
      <c r="B133" s="12">
        <v>13</v>
      </c>
      <c r="C133" s="8">
        <v>880587.65689125005</v>
      </c>
      <c r="D133" s="8">
        <v>669029.04268200009</v>
      </c>
      <c r="E133" s="8">
        <v>348740.00352344994</v>
      </c>
      <c r="F133" s="8">
        <v>335025.13452869997</v>
      </c>
      <c r="G133" s="8">
        <v>311465.24082134996</v>
      </c>
      <c r="H133" s="38">
        <v>274644.49624920002</v>
      </c>
      <c r="K133" s="12">
        <v>12</v>
      </c>
      <c r="L133" s="5">
        <f t="shared" si="12"/>
        <v>179986.88516989953</v>
      </c>
      <c r="M133" s="5">
        <f t="shared" si="12"/>
        <v>136745.48160273</v>
      </c>
      <c r="N133" s="5">
        <f t="shared" si="12"/>
        <v>70935.314709566999</v>
      </c>
      <c r="O133" s="5">
        <f t="shared" si="12"/>
        <v>68145.731736389993</v>
      </c>
      <c r="P133" s="5">
        <f t="shared" si="12"/>
        <v>63353.450896312504</v>
      </c>
      <c r="Q133" s="13">
        <f t="shared" si="12"/>
        <v>55864.06340742149</v>
      </c>
      <c r="AA133" s="7"/>
      <c r="AB133" s="7"/>
      <c r="AC133" s="7"/>
      <c r="AD133" s="7"/>
      <c r="AE133" s="7"/>
      <c r="AF133" s="7"/>
      <c r="AG133" s="7"/>
    </row>
    <row r="134" spans="2:33">
      <c r="B134" s="12">
        <v>12</v>
      </c>
      <c r="C134" s="8">
        <v>947299.39563105011</v>
      </c>
      <c r="D134" s="8">
        <v>719713.06106700003</v>
      </c>
      <c r="E134" s="8">
        <v>373343.76162930002</v>
      </c>
      <c r="F134" s="8">
        <v>358661.74598099996</v>
      </c>
      <c r="G134" s="8">
        <v>333439.21524375002</v>
      </c>
      <c r="H134" s="38">
        <v>294021.38635484996</v>
      </c>
      <c r="K134" s="12">
        <v>11</v>
      </c>
      <c r="L134" s="5">
        <f t="shared" si="12"/>
        <v>192661.87657355098</v>
      </c>
      <c r="M134" s="5">
        <f t="shared" si="12"/>
        <v>146375.44509587999</v>
      </c>
      <c r="N134" s="5">
        <f t="shared" si="12"/>
        <v>75610.267706589002</v>
      </c>
      <c r="O134" s="5">
        <f t="shared" si="12"/>
        <v>72636.687912327005</v>
      </c>
      <c r="P134" s="5">
        <f t="shared" si="12"/>
        <v>67528.744993479006</v>
      </c>
      <c r="Q134" s="13">
        <f t="shared" si="12"/>
        <v>59545.672527495008</v>
      </c>
      <c r="AA134" s="7"/>
      <c r="AB134" s="7"/>
      <c r="AC134" s="7"/>
      <c r="AD134" s="7"/>
      <c r="AE134" s="7"/>
      <c r="AF134" s="7"/>
      <c r="AG134" s="7"/>
    </row>
    <row r="135" spans="2:33">
      <c r="B135" s="12">
        <v>11</v>
      </c>
      <c r="C135" s="8">
        <v>1014009.8767028999</v>
      </c>
      <c r="D135" s="8">
        <v>770397.07945199986</v>
      </c>
      <c r="E135" s="8">
        <v>397948.77740309999</v>
      </c>
      <c r="F135" s="8">
        <v>382298.3574333</v>
      </c>
      <c r="G135" s="8">
        <v>355414.44733410003</v>
      </c>
      <c r="H135" s="38">
        <v>313398.27646050003</v>
      </c>
      <c r="K135" s="12">
        <v>10</v>
      </c>
      <c r="L135" s="5">
        <f t="shared" si="12"/>
        <v>205337.10693411299</v>
      </c>
      <c r="M135" s="5">
        <f t="shared" si="12"/>
        <v>156005.40858902998</v>
      </c>
      <c r="N135" s="5">
        <f t="shared" si="12"/>
        <v>80284.981746700505</v>
      </c>
      <c r="O135" s="5">
        <f t="shared" si="12"/>
        <v>77127.883045174516</v>
      </c>
      <c r="P135" s="5">
        <f t="shared" si="12"/>
        <v>71703.800133735</v>
      </c>
      <c r="Q135" s="13">
        <f t="shared" si="12"/>
        <v>63227.042690657996</v>
      </c>
      <c r="AA135" s="7"/>
      <c r="AB135" s="7"/>
      <c r="AC135" s="7"/>
      <c r="AD135" s="7"/>
      <c r="AE135" s="7"/>
      <c r="AF135" s="7"/>
      <c r="AG135" s="7"/>
    </row>
    <row r="136" spans="2:33">
      <c r="B136" s="12">
        <v>10</v>
      </c>
      <c r="C136" s="8">
        <v>1080721.6154427</v>
      </c>
      <c r="D136" s="8">
        <v>821081.09783699992</v>
      </c>
      <c r="E136" s="8">
        <v>422552.53550895001</v>
      </c>
      <c r="F136" s="8">
        <v>405936.22655355005</v>
      </c>
      <c r="G136" s="8">
        <v>377388.42175650003</v>
      </c>
      <c r="H136" s="38">
        <v>332773.90889819997</v>
      </c>
      <c r="K136" s="12">
        <v>9</v>
      </c>
      <c r="L136" s="5">
        <f t="shared" si="12"/>
        <v>218012.09833776456</v>
      </c>
      <c r="M136" s="5">
        <f t="shared" si="12"/>
        <v>165635.37208217999</v>
      </c>
      <c r="N136" s="5">
        <f t="shared" si="12"/>
        <v>84959.934743722493</v>
      </c>
      <c r="O136" s="5">
        <f t="shared" si="12"/>
        <v>81618.839221111499</v>
      </c>
      <c r="P136" s="5">
        <f t="shared" si="12"/>
        <v>75879.094230901494</v>
      </c>
      <c r="Q136" s="13">
        <f t="shared" si="12"/>
        <v>66908.651810731491</v>
      </c>
      <c r="AA136" s="7"/>
      <c r="AB136" s="7"/>
      <c r="AC136" s="7"/>
      <c r="AD136" s="7"/>
      <c r="AE136" s="7"/>
      <c r="AF136" s="7"/>
      <c r="AG136" s="7"/>
    </row>
    <row r="137" spans="2:33">
      <c r="B137" s="12">
        <v>9</v>
      </c>
      <c r="C137" s="8">
        <v>1147432.0965145503</v>
      </c>
      <c r="D137" s="8">
        <v>871765.11622199998</v>
      </c>
      <c r="E137" s="8">
        <v>447157.55128274998</v>
      </c>
      <c r="F137" s="8">
        <v>429572.83800584998</v>
      </c>
      <c r="G137" s="8">
        <v>399363.65384684998</v>
      </c>
      <c r="H137" s="38">
        <v>352150.79900384997</v>
      </c>
      <c r="K137" s="12">
        <v>8</v>
      </c>
      <c r="L137" s="5">
        <f t="shared" si="12"/>
        <v>230687.32869832648</v>
      </c>
      <c r="M137" s="5">
        <f t="shared" si="12"/>
        <v>175265.33557533001</v>
      </c>
      <c r="N137" s="5">
        <f t="shared" si="12"/>
        <v>89634.648783833996</v>
      </c>
      <c r="O137" s="5">
        <f t="shared" si="12"/>
        <v>86109.795397048496</v>
      </c>
      <c r="P137" s="5">
        <f t="shared" si="12"/>
        <v>80054.149371157502</v>
      </c>
      <c r="Q137" s="13">
        <f t="shared" si="12"/>
        <v>70590.260930805001</v>
      </c>
      <c r="AA137" s="7"/>
      <c r="AB137" s="7"/>
      <c r="AC137" s="7"/>
      <c r="AD137" s="7"/>
      <c r="AE137" s="7"/>
      <c r="AF137" s="7"/>
      <c r="AG137" s="7"/>
    </row>
    <row r="138" spans="2:33">
      <c r="B138" s="12">
        <v>8</v>
      </c>
      <c r="C138" s="8">
        <v>1214143.83525435</v>
      </c>
      <c r="D138" s="8">
        <v>922449.13460700004</v>
      </c>
      <c r="E138" s="8">
        <v>471761.3093886</v>
      </c>
      <c r="F138" s="8">
        <v>453209.44945814996</v>
      </c>
      <c r="G138" s="8">
        <v>421337.62826925004</v>
      </c>
      <c r="H138" s="38">
        <v>371527.68910949997</v>
      </c>
      <c r="K138" s="12">
        <v>7</v>
      </c>
      <c r="L138" s="5">
        <f t="shared" si="12"/>
        <v>243362.5590588885</v>
      </c>
      <c r="M138" s="5">
        <f t="shared" si="12"/>
        <v>184895.29906848</v>
      </c>
      <c r="N138" s="5">
        <f t="shared" si="12"/>
        <v>94309.601780855999</v>
      </c>
      <c r="O138" s="5">
        <f t="shared" si="12"/>
        <v>90600.751572985508</v>
      </c>
      <c r="P138" s="5">
        <f t="shared" si="12"/>
        <v>84229.443468323996</v>
      </c>
      <c r="Q138" s="13">
        <f t="shared" si="12"/>
        <v>74271.870050878511</v>
      </c>
      <c r="AA138" s="7"/>
      <c r="AB138" s="7"/>
      <c r="AC138" s="7"/>
      <c r="AD138" s="7"/>
      <c r="AE138" s="7"/>
      <c r="AF138" s="7"/>
      <c r="AG138" s="7"/>
    </row>
    <row r="139" spans="2:33">
      <c r="B139" s="12">
        <v>7</v>
      </c>
      <c r="C139" s="8">
        <v>1280855.5739941499</v>
      </c>
      <c r="D139" s="8">
        <v>973133.15299199999</v>
      </c>
      <c r="E139" s="8">
        <v>496366.32516240003</v>
      </c>
      <c r="F139" s="8">
        <v>476846.06091045</v>
      </c>
      <c r="G139" s="8">
        <v>443312.86035959999</v>
      </c>
      <c r="H139" s="38">
        <v>390904.57921515004</v>
      </c>
      <c r="K139" s="12">
        <v>6</v>
      </c>
      <c r="L139" s="5">
        <f t="shared" si="12"/>
        <v>256037.55046254004</v>
      </c>
      <c r="M139" s="5">
        <f t="shared" si="12"/>
        <v>194525.26256163002</v>
      </c>
      <c r="N139" s="5">
        <f t="shared" si="12"/>
        <v>98984.315820967517</v>
      </c>
      <c r="O139" s="5">
        <f t="shared" si="12"/>
        <v>95091.707748922505</v>
      </c>
      <c r="P139" s="5">
        <f t="shared" si="12"/>
        <v>88404.498608580005</v>
      </c>
      <c r="Q139" s="13">
        <f t="shared" si="12"/>
        <v>77953.479170951992</v>
      </c>
      <c r="AA139" s="7"/>
      <c r="AB139" s="7"/>
      <c r="AC139" s="7"/>
      <c r="AD139" s="7"/>
      <c r="AE139" s="7"/>
      <c r="AF139" s="7"/>
      <c r="AG139" s="7"/>
    </row>
    <row r="140" spans="2:33">
      <c r="B140" s="12">
        <v>6</v>
      </c>
      <c r="C140" s="8">
        <v>1347566.0550660002</v>
      </c>
      <c r="D140" s="8">
        <v>1023817.171377</v>
      </c>
      <c r="E140" s="8">
        <v>520970.08326825005</v>
      </c>
      <c r="F140" s="8">
        <v>500482.67236274999</v>
      </c>
      <c r="G140" s="8">
        <v>465286.83478200005</v>
      </c>
      <c r="H140" s="38">
        <v>410281.46932079998</v>
      </c>
      <c r="K140" s="12">
        <v>5</v>
      </c>
      <c r="L140" s="5">
        <f t="shared" si="12"/>
        <v>268712.78082310199</v>
      </c>
      <c r="M140" s="5">
        <f t="shared" si="12"/>
        <v>204155.22605478001</v>
      </c>
      <c r="N140" s="5">
        <f t="shared" si="12"/>
        <v>103659.26881798952</v>
      </c>
      <c r="O140" s="5">
        <f t="shared" si="12"/>
        <v>99582.663924859502</v>
      </c>
      <c r="P140" s="5">
        <f t="shared" si="12"/>
        <v>92579.553748835999</v>
      </c>
      <c r="Q140" s="13">
        <f t="shared" si="12"/>
        <v>81635.088291025502</v>
      </c>
      <c r="AA140" s="7"/>
      <c r="AB140" s="7"/>
      <c r="AC140" s="7"/>
      <c r="AD140" s="7"/>
      <c r="AE140" s="7"/>
      <c r="AF140" s="7"/>
      <c r="AG140" s="7"/>
    </row>
    <row r="141" spans="2:33">
      <c r="B141" s="12">
        <v>5</v>
      </c>
      <c r="C141" s="8">
        <v>1414277.7938057999</v>
      </c>
      <c r="D141" s="8">
        <v>1074501.189762</v>
      </c>
      <c r="E141" s="8">
        <v>545575.09904205007</v>
      </c>
      <c r="F141" s="8">
        <v>524119.28381505003</v>
      </c>
      <c r="G141" s="8">
        <v>487260.80920439999</v>
      </c>
      <c r="H141" s="38">
        <v>429658.35942645004</v>
      </c>
      <c r="K141" s="12">
        <v>4</v>
      </c>
      <c r="L141" s="5">
        <f t="shared" si="12"/>
        <v>281387.77222675347</v>
      </c>
      <c r="M141" s="5">
        <f t="shared" si="12"/>
        <v>213785.18954793</v>
      </c>
      <c r="N141" s="5">
        <f t="shared" si="12"/>
        <v>108333.98285810101</v>
      </c>
      <c r="O141" s="5">
        <f t="shared" si="12"/>
        <v>104073.6201007965</v>
      </c>
      <c r="P141" s="5">
        <f t="shared" si="12"/>
        <v>96754.847846002493</v>
      </c>
      <c r="Q141" s="13">
        <f t="shared" si="12"/>
        <v>85316.697411098998</v>
      </c>
      <c r="AA141" s="7"/>
      <c r="AB141" s="7"/>
      <c r="AC141" s="7"/>
      <c r="AD141" s="7"/>
      <c r="AE141" s="7"/>
      <c r="AF141" s="7"/>
      <c r="AG141" s="7"/>
    </row>
    <row r="142" spans="2:33">
      <c r="B142" s="12">
        <v>4</v>
      </c>
      <c r="C142" s="8">
        <v>1480988.27487765</v>
      </c>
      <c r="D142" s="8">
        <v>1125185.2081470001</v>
      </c>
      <c r="E142" s="8">
        <v>570178.85714790004</v>
      </c>
      <c r="F142" s="8">
        <v>547755.89526735002</v>
      </c>
      <c r="G142" s="8">
        <v>509236.04129474994</v>
      </c>
      <c r="H142" s="38">
        <v>449035.24953209999</v>
      </c>
      <c r="K142" s="12">
        <v>3</v>
      </c>
      <c r="L142" s="5">
        <f t="shared" si="12"/>
        <v>294063.00258731551</v>
      </c>
      <c r="M142" s="5">
        <f t="shared" si="12"/>
        <v>223415.15304108002</v>
      </c>
      <c r="N142" s="5">
        <f t="shared" si="12"/>
        <v>113008.93585512298</v>
      </c>
      <c r="O142" s="5">
        <f t="shared" si="12"/>
        <v>108564.5762767335</v>
      </c>
      <c r="P142" s="5">
        <f t="shared" si="12"/>
        <v>100929.90298625852</v>
      </c>
      <c r="Q142" s="13">
        <f t="shared" si="12"/>
        <v>88998.306531172508</v>
      </c>
      <c r="AA142" s="7"/>
      <c r="AB142" s="7"/>
      <c r="AC142" s="7"/>
      <c r="AD142" s="7"/>
      <c r="AE142" s="7"/>
      <c r="AF142" s="7"/>
      <c r="AG142" s="7"/>
    </row>
    <row r="143" spans="2:33">
      <c r="B143" s="12">
        <v>3</v>
      </c>
      <c r="C143" s="8">
        <v>1547700.0136174501</v>
      </c>
      <c r="D143" s="8">
        <v>1175869.2265320001</v>
      </c>
      <c r="E143" s="8">
        <v>594783.87292169989</v>
      </c>
      <c r="F143" s="8">
        <v>571392.50671965</v>
      </c>
      <c r="G143" s="8">
        <v>531210.01571715006</v>
      </c>
      <c r="H143" s="38">
        <v>468412.13963775005</v>
      </c>
      <c r="K143" s="12">
        <v>2</v>
      </c>
      <c r="L143" s="5">
        <f t="shared" si="12"/>
        <v>306737.99399096693</v>
      </c>
      <c r="M143" s="5">
        <f t="shared" si="12"/>
        <v>233045.11653423004</v>
      </c>
      <c r="N143" s="5">
        <f t="shared" si="12"/>
        <v>117683.6498952345</v>
      </c>
      <c r="O143" s="5">
        <f t="shared" si="12"/>
        <v>113055.77140958102</v>
      </c>
      <c r="P143" s="5">
        <f t="shared" si="12"/>
        <v>105105.197083425</v>
      </c>
      <c r="Q143" s="13">
        <f t="shared" si="12"/>
        <v>92679.676694335503</v>
      </c>
      <c r="AA143" s="7"/>
      <c r="AB143" s="7"/>
      <c r="AC143" s="7"/>
      <c r="AD143" s="7"/>
      <c r="AE143" s="7"/>
      <c r="AF143" s="7"/>
      <c r="AG143" s="7"/>
    </row>
    <row r="144" spans="2:33" ht="15.75" thickBot="1">
      <c r="B144" s="12">
        <v>2</v>
      </c>
      <c r="C144" s="8">
        <v>1614410.4946892997</v>
      </c>
      <c r="D144" s="8">
        <v>1226553.2449170002</v>
      </c>
      <c r="E144" s="8">
        <v>619387.63102754997</v>
      </c>
      <c r="F144" s="8">
        <v>595030.37583990011</v>
      </c>
      <c r="G144" s="8">
        <v>553185.24780749995</v>
      </c>
      <c r="H144" s="38">
        <v>487787.77207544999</v>
      </c>
      <c r="K144" s="14">
        <v>1</v>
      </c>
      <c r="L144" s="15">
        <f t="shared" si="12"/>
        <v>319413.22435152903</v>
      </c>
      <c r="M144" s="15">
        <f t="shared" si="12"/>
        <v>242675.08002738</v>
      </c>
      <c r="N144" s="15">
        <f t="shared" si="12"/>
        <v>122358.60289225652</v>
      </c>
      <c r="O144" s="15">
        <f t="shared" si="12"/>
        <v>117546.72758551799</v>
      </c>
      <c r="P144" s="15">
        <f t="shared" si="12"/>
        <v>109280.25222368102</v>
      </c>
      <c r="Q144" s="16">
        <f t="shared" si="12"/>
        <v>96361.285814408999</v>
      </c>
      <c r="AA144" s="7"/>
      <c r="AB144" s="7"/>
      <c r="AC144" s="7"/>
      <c r="AD144" s="7"/>
      <c r="AE144" s="7"/>
      <c r="AF144" s="7"/>
      <c r="AG144" s="7"/>
    </row>
    <row r="145" spans="2:33" ht="15.75" thickBot="1">
      <c r="B145" s="14">
        <v>1</v>
      </c>
      <c r="C145" s="39">
        <v>1681122.2334291001</v>
      </c>
      <c r="D145" s="39">
        <v>1277237.263302</v>
      </c>
      <c r="E145" s="39">
        <v>643992.64680135006</v>
      </c>
      <c r="F145" s="39">
        <v>618666.98729219998</v>
      </c>
      <c r="G145" s="39">
        <v>575159.22222990007</v>
      </c>
      <c r="H145" s="40">
        <v>507164.66218109999</v>
      </c>
      <c r="K145" s="17"/>
      <c r="AA145" s="7"/>
      <c r="AB145" s="7"/>
      <c r="AC145" s="7"/>
      <c r="AD145" s="7"/>
      <c r="AE145" s="7"/>
      <c r="AF145" s="7"/>
      <c r="AG145" s="7"/>
    </row>
    <row r="146" spans="2:33" ht="15.75" thickBot="1">
      <c r="K146" s="17"/>
      <c r="AA146" s="7"/>
      <c r="AB146" s="7"/>
      <c r="AC146" s="7"/>
      <c r="AD146" s="7"/>
      <c r="AE146" s="7"/>
      <c r="AF146" s="7"/>
      <c r="AG146" s="7"/>
    </row>
    <row r="147" spans="2:33" ht="34.5" customHeight="1" thickBot="1">
      <c r="K147" s="93" t="s">
        <v>47</v>
      </c>
      <c r="L147" s="94"/>
      <c r="M147" s="94"/>
      <c r="N147" s="94"/>
      <c r="O147" s="94"/>
      <c r="P147" s="94"/>
      <c r="Q147" s="95"/>
      <c r="AA147" s="7"/>
      <c r="AB147" s="7"/>
      <c r="AC147" s="7"/>
      <c r="AD147" s="7"/>
      <c r="AE147" s="7"/>
      <c r="AF147" s="7"/>
      <c r="AG147" s="7"/>
    </row>
    <row r="148" spans="2:33" ht="16.5" thickBot="1">
      <c r="B148" s="49" t="s">
        <v>49</v>
      </c>
      <c r="C148" s="50"/>
      <c r="D148" s="50"/>
      <c r="E148" s="50"/>
      <c r="F148" s="50"/>
      <c r="G148" s="50"/>
      <c r="H148" s="51"/>
      <c r="K148" s="9" t="s">
        <v>52</v>
      </c>
      <c r="L148" s="37" t="s">
        <v>13</v>
      </c>
      <c r="M148" s="27" t="s">
        <v>14</v>
      </c>
      <c r="N148" s="27" t="s">
        <v>15</v>
      </c>
      <c r="O148" s="27" t="s">
        <v>16</v>
      </c>
      <c r="P148" s="27" t="s">
        <v>17</v>
      </c>
      <c r="Q148" s="28" t="s">
        <v>18</v>
      </c>
      <c r="AA148" s="7"/>
      <c r="AB148" s="7"/>
      <c r="AC148" s="7"/>
      <c r="AD148" s="7"/>
      <c r="AE148" s="7"/>
      <c r="AF148" s="7"/>
      <c r="AG148" s="7"/>
    </row>
    <row r="149" spans="2:33" ht="16.5" thickBot="1">
      <c r="B149" s="52" t="s">
        <v>48</v>
      </c>
      <c r="C149" s="53"/>
      <c r="D149" s="53"/>
      <c r="E149" s="53"/>
      <c r="F149" s="53"/>
      <c r="G149" s="53"/>
      <c r="H149" s="54"/>
      <c r="K149" s="35">
        <v>15</v>
      </c>
      <c r="L149" s="36">
        <f t="shared" ref="L149:Q163" si="13">+C131*10%</f>
        <v>74716.543707960023</v>
      </c>
      <c r="M149" s="31">
        <f t="shared" si="13"/>
        <v>56766.100591199996</v>
      </c>
      <c r="N149" s="29">
        <f t="shared" si="13"/>
        <v>29953.122964380003</v>
      </c>
      <c r="O149" s="29">
        <f t="shared" si="13"/>
        <v>28775.191162409996</v>
      </c>
      <c r="P149" s="29">
        <f t="shared" si="13"/>
        <v>26751.603430860003</v>
      </c>
      <c r="Q149" s="30">
        <f t="shared" si="13"/>
        <v>23589.071603789998</v>
      </c>
    </row>
    <row r="150" spans="2:33" ht="16.5">
      <c r="B150" s="9" t="s">
        <v>52</v>
      </c>
      <c r="C150" s="42" t="s">
        <v>13</v>
      </c>
      <c r="D150" s="42" t="s">
        <v>14</v>
      </c>
      <c r="E150" s="42" t="s">
        <v>15</v>
      </c>
      <c r="F150" s="42" t="s">
        <v>16</v>
      </c>
      <c r="G150" s="42" t="s">
        <v>17</v>
      </c>
      <c r="H150" s="41" t="s">
        <v>18</v>
      </c>
      <c r="K150" s="25">
        <v>14</v>
      </c>
      <c r="L150" s="5">
        <f t="shared" si="13"/>
        <v>81387.71758194</v>
      </c>
      <c r="M150" s="32">
        <f t="shared" si="13"/>
        <v>61834.502429700005</v>
      </c>
      <c r="N150" s="5">
        <f t="shared" si="13"/>
        <v>32413.498774964999</v>
      </c>
      <c r="O150" s="5">
        <f t="shared" si="13"/>
        <v>31138.852307640005</v>
      </c>
      <c r="P150" s="5">
        <f t="shared" si="13"/>
        <v>28949.000873099998</v>
      </c>
      <c r="Q150" s="13">
        <f t="shared" si="13"/>
        <v>25526.760614355</v>
      </c>
    </row>
    <row r="151" spans="2:33" ht="15.75">
      <c r="B151" s="43">
        <v>15</v>
      </c>
      <c r="C151" s="44">
        <v>497612.18109501374</v>
      </c>
      <c r="D151" s="44">
        <v>378062.229937392</v>
      </c>
      <c r="E151" s="44">
        <v>199487.79894277081</v>
      </c>
      <c r="F151" s="44">
        <v>191642.77314165057</v>
      </c>
      <c r="G151" s="44">
        <v>178165.67884952761</v>
      </c>
      <c r="H151" s="45">
        <v>157103.21688124139</v>
      </c>
      <c r="K151" s="25">
        <v>13</v>
      </c>
      <c r="L151" s="5">
        <f t="shared" si="13"/>
        <v>88058.765689125008</v>
      </c>
      <c r="M151" s="32">
        <f t="shared" si="13"/>
        <v>66902.904268200014</v>
      </c>
      <c r="N151" s="5">
        <f t="shared" si="13"/>
        <v>34874.000352344992</v>
      </c>
      <c r="O151" s="5">
        <f t="shared" si="13"/>
        <v>33502.51345287</v>
      </c>
      <c r="P151" s="5">
        <f t="shared" si="13"/>
        <v>31146.524082134998</v>
      </c>
      <c r="Q151" s="13">
        <f t="shared" si="13"/>
        <v>27464.449624920002</v>
      </c>
    </row>
    <row r="152" spans="2:33" ht="15.75" customHeight="1">
      <c r="B152" s="43">
        <v>14</v>
      </c>
      <c r="C152" s="44">
        <v>542042.19909572043</v>
      </c>
      <c r="D152" s="44">
        <v>411817.78618180199</v>
      </c>
      <c r="E152" s="44">
        <v>215873.9018412669</v>
      </c>
      <c r="F152" s="44">
        <v>207384.75636888243</v>
      </c>
      <c r="G152" s="44">
        <v>192800.34581484596</v>
      </c>
      <c r="H152" s="45">
        <v>170008.22569160431</v>
      </c>
      <c r="K152" s="25">
        <v>12</v>
      </c>
      <c r="L152" s="5">
        <f t="shared" si="13"/>
        <v>94729.939563105014</v>
      </c>
      <c r="M152" s="32">
        <f t="shared" si="13"/>
        <v>71971.306106700009</v>
      </c>
      <c r="N152" s="5">
        <f t="shared" si="13"/>
        <v>37334.376162930006</v>
      </c>
      <c r="O152" s="5">
        <f t="shared" si="13"/>
        <v>35866.174598099999</v>
      </c>
      <c r="P152" s="5">
        <f t="shared" si="13"/>
        <v>33343.921524375</v>
      </c>
      <c r="Q152" s="13">
        <f t="shared" si="13"/>
        <v>29402.138635484996</v>
      </c>
    </row>
    <row r="153" spans="2:33" ht="15.75" customHeight="1">
      <c r="B153" s="43">
        <v>13</v>
      </c>
      <c r="C153" s="44">
        <v>586471.37948957249</v>
      </c>
      <c r="D153" s="44">
        <v>445573.34242621204</v>
      </c>
      <c r="E153" s="44">
        <v>232260.84234661766</v>
      </c>
      <c r="F153" s="44">
        <v>223126.7395961142</v>
      </c>
      <c r="G153" s="44">
        <v>207435.85038701908</v>
      </c>
      <c r="H153" s="45">
        <v>182913.23450196721</v>
      </c>
      <c r="K153" s="25">
        <v>11</v>
      </c>
      <c r="L153" s="5">
        <f t="shared" si="13"/>
        <v>101400.98767028999</v>
      </c>
      <c r="M153" s="32">
        <f t="shared" si="13"/>
        <v>77039.707945199989</v>
      </c>
      <c r="N153" s="5">
        <f t="shared" si="13"/>
        <v>39794.877740310003</v>
      </c>
      <c r="O153" s="5">
        <f t="shared" si="13"/>
        <v>38229.835743330004</v>
      </c>
      <c r="P153" s="5">
        <f t="shared" si="13"/>
        <v>35541.444733410004</v>
      </c>
      <c r="Q153" s="13">
        <f t="shared" si="13"/>
        <v>31339.827646050006</v>
      </c>
    </row>
    <row r="154" spans="2:33" ht="15.75">
      <c r="B154" s="43">
        <v>12</v>
      </c>
      <c r="C154" s="44">
        <v>630901.3974902794</v>
      </c>
      <c r="D154" s="44">
        <v>479328.89867062203</v>
      </c>
      <c r="E154" s="44">
        <v>248646.94524511383</v>
      </c>
      <c r="F154" s="44">
        <v>238868.72282334598</v>
      </c>
      <c r="G154" s="44">
        <v>222070.51735233754</v>
      </c>
      <c r="H154" s="45">
        <v>195818.2433123301</v>
      </c>
      <c r="K154" s="25">
        <v>10</v>
      </c>
      <c r="L154" s="5">
        <f t="shared" si="13"/>
        <v>108072.16154427</v>
      </c>
      <c r="M154" s="32">
        <f t="shared" si="13"/>
        <v>82108.109783699998</v>
      </c>
      <c r="N154" s="5">
        <f t="shared" si="13"/>
        <v>42255.253550895002</v>
      </c>
      <c r="O154" s="5">
        <f t="shared" si="13"/>
        <v>40593.622655355008</v>
      </c>
      <c r="P154" s="5">
        <f t="shared" si="13"/>
        <v>37738.842175650003</v>
      </c>
      <c r="Q154" s="13">
        <f t="shared" si="13"/>
        <v>33277.390889819995</v>
      </c>
    </row>
    <row r="155" spans="2:33" ht="15.75">
      <c r="B155" s="43">
        <v>11</v>
      </c>
      <c r="C155" s="44">
        <v>675330.57788413134</v>
      </c>
      <c r="D155" s="44">
        <v>513084.45491503191</v>
      </c>
      <c r="E155" s="44">
        <v>265033.88575046463</v>
      </c>
      <c r="F155" s="44">
        <v>254610.70605057781</v>
      </c>
      <c r="G155" s="44">
        <v>236706.02192451066</v>
      </c>
      <c r="H155" s="45">
        <v>208723.25212269303</v>
      </c>
      <c r="K155" s="25">
        <v>9</v>
      </c>
      <c r="L155" s="5">
        <f t="shared" si="13"/>
        <v>114743.20965145504</v>
      </c>
      <c r="M155" s="32">
        <f t="shared" si="13"/>
        <v>87176.511622200007</v>
      </c>
      <c r="N155" s="5">
        <f t="shared" si="13"/>
        <v>44715.755128274999</v>
      </c>
      <c r="O155" s="5">
        <f t="shared" si="13"/>
        <v>42957.283800584999</v>
      </c>
      <c r="P155" s="5">
        <f t="shared" si="13"/>
        <v>39936.365384684999</v>
      </c>
      <c r="Q155" s="13">
        <f t="shared" si="13"/>
        <v>35215.079900384997</v>
      </c>
      <c r="Z155" s="7"/>
    </row>
    <row r="156" spans="2:33" ht="15.75">
      <c r="B156" s="43">
        <v>10</v>
      </c>
      <c r="C156" s="44">
        <v>719760.59588483826</v>
      </c>
      <c r="D156" s="44">
        <v>546840.0111594419</v>
      </c>
      <c r="E156" s="44">
        <v>281419.98864896072</v>
      </c>
      <c r="F156" s="44">
        <v>270353.52688466432</v>
      </c>
      <c r="G156" s="44">
        <v>251340.68888982901</v>
      </c>
      <c r="H156" s="45">
        <v>221627.42332620115</v>
      </c>
      <c r="K156" s="25">
        <v>8</v>
      </c>
      <c r="L156" s="5">
        <f t="shared" si="13"/>
        <v>121414.383525435</v>
      </c>
      <c r="M156" s="32">
        <f t="shared" si="13"/>
        <v>92244.913460700016</v>
      </c>
      <c r="N156" s="5">
        <f t="shared" si="13"/>
        <v>47176.130938860006</v>
      </c>
      <c r="O156" s="5">
        <f t="shared" si="13"/>
        <v>45320.944945814997</v>
      </c>
      <c r="P156" s="5">
        <f t="shared" si="13"/>
        <v>42133.762826925005</v>
      </c>
      <c r="Q156" s="13">
        <f t="shared" si="13"/>
        <v>37152.768910949999</v>
      </c>
      <c r="Z156" s="7"/>
    </row>
    <row r="157" spans="2:33" ht="15.75">
      <c r="B157" s="43">
        <v>9</v>
      </c>
      <c r="C157" s="44">
        <v>764189.77627869043</v>
      </c>
      <c r="D157" s="44">
        <v>580595.56740385201</v>
      </c>
      <c r="E157" s="44">
        <v>297806.92915431148</v>
      </c>
      <c r="F157" s="44">
        <v>286095.51011189609</v>
      </c>
      <c r="G157" s="44">
        <v>265976.19346200209</v>
      </c>
      <c r="H157" s="45">
        <v>234532.43213656405</v>
      </c>
      <c r="K157" s="25">
        <v>7</v>
      </c>
      <c r="L157" s="5">
        <f t="shared" si="13"/>
        <v>128085.557399415</v>
      </c>
      <c r="M157" s="32">
        <f t="shared" si="13"/>
        <v>97313.31529920001</v>
      </c>
      <c r="N157" s="5">
        <f t="shared" si="13"/>
        <v>49636.632516240003</v>
      </c>
      <c r="O157" s="5">
        <f t="shared" si="13"/>
        <v>47684.606091045003</v>
      </c>
      <c r="P157" s="5">
        <f t="shared" si="13"/>
        <v>44331.286035960002</v>
      </c>
      <c r="Q157" s="13">
        <f t="shared" si="13"/>
        <v>39090.457921515008</v>
      </c>
      <c r="Z157" s="7"/>
    </row>
    <row r="158" spans="2:33" ht="15.75">
      <c r="B158" s="43">
        <v>8</v>
      </c>
      <c r="C158" s="44">
        <v>808619.794279397</v>
      </c>
      <c r="D158" s="44">
        <v>614351.123648262</v>
      </c>
      <c r="E158" s="44">
        <v>314193.03205280763</v>
      </c>
      <c r="F158" s="44">
        <v>301837.49333912786</v>
      </c>
      <c r="G158" s="44">
        <v>280610.86042732053</v>
      </c>
      <c r="H158" s="45">
        <v>247437.440946927</v>
      </c>
      <c r="K158" s="25">
        <v>6</v>
      </c>
      <c r="L158" s="5">
        <f t="shared" si="13"/>
        <v>134756.60550660003</v>
      </c>
      <c r="M158" s="32">
        <f t="shared" si="13"/>
        <v>102381.7171377</v>
      </c>
      <c r="N158" s="5">
        <f t="shared" si="13"/>
        <v>52097.008326825009</v>
      </c>
      <c r="O158" s="5">
        <f t="shared" si="13"/>
        <v>50048.267236275002</v>
      </c>
      <c r="P158" s="5">
        <f t="shared" si="13"/>
        <v>46528.683478200008</v>
      </c>
      <c r="Q158" s="13">
        <f t="shared" si="13"/>
        <v>41028.146932080002</v>
      </c>
      <c r="Z158" s="7"/>
    </row>
    <row r="159" spans="2:33" ht="15.75">
      <c r="B159" s="43">
        <v>7</v>
      </c>
      <c r="C159" s="44">
        <v>853049.81228010391</v>
      </c>
      <c r="D159" s="44">
        <v>648106.67989267199</v>
      </c>
      <c r="E159" s="44">
        <v>330579.97255815845</v>
      </c>
      <c r="F159" s="44">
        <v>317579.47656635975</v>
      </c>
      <c r="G159" s="44">
        <v>295246.36499949358</v>
      </c>
      <c r="H159" s="45">
        <v>260342.44975728996</v>
      </c>
      <c r="K159" s="25">
        <v>5</v>
      </c>
      <c r="L159" s="5">
        <f t="shared" si="13"/>
        <v>141427.77938058</v>
      </c>
      <c r="M159" s="32">
        <f t="shared" si="13"/>
        <v>107450.1189762</v>
      </c>
      <c r="N159" s="5">
        <f t="shared" si="13"/>
        <v>54557.509904205013</v>
      </c>
      <c r="O159" s="5">
        <f t="shared" si="13"/>
        <v>52411.928381505008</v>
      </c>
      <c r="P159" s="5">
        <f t="shared" si="13"/>
        <v>48726.080920439999</v>
      </c>
      <c r="Q159" s="13">
        <f t="shared" si="13"/>
        <v>42965.835942645004</v>
      </c>
      <c r="Z159" s="7"/>
    </row>
    <row r="160" spans="2:33" ht="15.75">
      <c r="B160" s="43">
        <v>6</v>
      </c>
      <c r="C160" s="44">
        <v>897478.99267395609</v>
      </c>
      <c r="D160" s="44">
        <v>681862.2361370821</v>
      </c>
      <c r="E160" s="44">
        <v>346966.07545665454</v>
      </c>
      <c r="F160" s="44">
        <v>333321.45979359152</v>
      </c>
      <c r="G160" s="44">
        <v>309881.03196481208</v>
      </c>
      <c r="H160" s="45">
        <v>273247.45856765279</v>
      </c>
      <c r="K160" s="25">
        <v>4</v>
      </c>
      <c r="L160" s="5">
        <f t="shared" si="13"/>
        <v>148098.827487765</v>
      </c>
      <c r="M160" s="32">
        <f t="shared" si="13"/>
        <v>112518.52081470001</v>
      </c>
      <c r="N160" s="5">
        <f t="shared" si="13"/>
        <v>57017.885714790005</v>
      </c>
      <c r="O160" s="5">
        <f t="shared" si="13"/>
        <v>54775.589526735006</v>
      </c>
      <c r="P160" s="5">
        <f t="shared" si="13"/>
        <v>50923.604129474996</v>
      </c>
      <c r="Q160" s="13">
        <f t="shared" si="13"/>
        <v>44903.524953209999</v>
      </c>
      <c r="Z160" s="7"/>
    </row>
    <row r="161" spans="2:26" ht="15.75">
      <c r="B161" s="43">
        <v>5</v>
      </c>
      <c r="C161" s="44">
        <v>941909.01067466289</v>
      </c>
      <c r="D161" s="44">
        <v>715617.79238149198</v>
      </c>
      <c r="E161" s="44">
        <v>363353.01596200536</v>
      </c>
      <c r="F161" s="44">
        <v>349063.4430208233</v>
      </c>
      <c r="G161" s="44">
        <v>324515.6989301304</v>
      </c>
      <c r="H161" s="45">
        <v>286152.46737801575</v>
      </c>
      <c r="K161" s="25">
        <v>3</v>
      </c>
      <c r="L161" s="5">
        <f t="shared" si="13"/>
        <v>154770.00136174503</v>
      </c>
      <c r="M161" s="32">
        <f t="shared" si="13"/>
        <v>117586.92265320002</v>
      </c>
      <c r="N161" s="5">
        <f t="shared" si="13"/>
        <v>59478.387292169995</v>
      </c>
      <c r="O161" s="5">
        <f t="shared" si="13"/>
        <v>57139.250671965005</v>
      </c>
      <c r="P161" s="5">
        <f t="shared" si="13"/>
        <v>53121.001571715009</v>
      </c>
      <c r="Q161" s="13">
        <f t="shared" si="13"/>
        <v>46841.213963775008</v>
      </c>
      <c r="Z161" s="7"/>
    </row>
    <row r="162" spans="2:26" ht="15.75">
      <c r="B162" s="43">
        <v>4</v>
      </c>
      <c r="C162" s="44">
        <v>986338.19106851495</v>
      </c>
      <c r="D162" s="44">
        <v>749373.34862590209</v>
      </c>
      <c r="E162" s="44">
        <v>379739.11886050145</v>
      </c>
      <c r="F162" s="44">
        <v>364805.42624805513</v>
      </c>
      <c r="G162" s="44">
        <v>339151.20350230346</v>
      </c>
      <c r="H162" s="45">
        <v>299057.47618837858</v>
      </c>
      <c r="K162" s="25">
        <v>2</v>
      </c>
      <c r="L162" s="5">
        <f t="shared" si="13"/>
        <v>161441.04946893</v>
      </c>
      <c r="M162" s="32">
        <f t="shared" si="13"/>
        <v>122655.32449170003</v>
      </c>
      <c r="N162" s="5">
        <f t="shared" si="13"/>
        <v>61938.763102755001</v>
      </c>
      <c r="O162" s="5">
        <f t="shared" si="13"/>
        <v>59503.037583990015</v>
      </c>
      <c r="P162" s="5">
        <f t="shared" si="13"/>
        <v>55318.524780749998</v>
      </c>
      <c r="Q162" s="13">
        <f t="shared" si="13"/>
        <v>48778.777207545005</v>
      </c>
      <c r="Z162" s="7"/>
    </row>
    <row r="163" spans="2:26" ht="16.5" thickBot="1">
      <c r="B163" s="43">
        <v>3</v>
      </c>
      <c r="C163" s="44">
        <v>1030768.2090692217</v>
      </c>
      <c r="D163" s="44">
        <v>783128.90487031208</v>
      </c>
      <c r="E163" s="44">
        <v>396126.05936585215</v>
      </c>
      <c r="F163" s="44">
        <v>380547.4094752869</v>
      </c>
      <c r="G163" s="44">
        <v>353785.87046762195</v>
      </c>
      <c r="H163" s="45">
        <v>311962.48499874154</v>
      </c>
      <c r="K163" s="26">
        <v>1</v>
      </c>
      <c r="L163" s="34">
        <f t="shared" si="13"/>
        <v>168112.22334291003</v>
      </c>
      <c r="M163" s="33">
        <f t="shared" si="13"/>
        <v>127723.72633020001</v>
      </c>
      <c r="N163" s="15">
        <f t="shared" si="13"/>
        <v>64399.264680135006</v>
      </c>
      <c r="O163" s="15">
        <f t="shared" si="13"/>
        <v>61866.698729219999</v>
      </c>
      <c r="P163" s="15">
        <f t="shared" si="13"/>
        <v>57515.922222990012</v>
      </c>
      <c r="Q163" s="16">
        <f t="shared" si="13"/>
        <v>50716.466218109999</v>
      </c>
      <c r="Z163" s="7"/>
    </row>
    <row r="164" spans="2:26" ht="15.75">
      <c r="B164" s="43">
        <v>2</v>
      </c>
      <c r="C164" s="44">
        <v>1075197.3894630736</v>
      </c>
      <c r="D164" s="44">
        <v>816884.46111472207</v>
      </c>
      <c r="E164" s="44">
        <v>412512.1622643483</v>
      </c>
      <c r="F164" s="44">
        <v>396290.23030937347</v>
      </c>
      <c r="G164" s="44">
        <v>368421.37503979495</v>
      </c>
      <c r="H164" s="45">
        <v>324866.65620224969</v>
      </c>
      <c r="K164" s="17"/>
      <c r="Z164" s="7"/>
    </row>
    <row r="165" spans="2:26" ht="16.5" thickBot="1">
      <c r="B165" s="46">
        <v>1</v>
      </c>
      <c r="C165" s="47">
        <v>1119627.4074637806</v>
      </c>
      <c r="D165" s="47">
        <v>850640.01735913195</v>
      </c>
      <c r="E165" s="47">
        <v>428899.10276969918</v>
      </c>
      <c r="F165" s="47">
        <v>412032.21353660512</v>
      </c>
      <c r="G165" s="47">
        <v>383056.04200511344</v>
      </c>
      <c r="H165" s="48">
        <v>337771.66501261259</v>
      </c>
      <c r="K165" s="17"/>
      <c r="Z165" s="7"/>
    </row>
    <row r="166" spans="2:26" ht="16.5" thickBot="1">
      <c r="K166" s="96" t="s">
        <v>39</v>
      </c>
      <c r="L166" s="97"/>
      <c r="M166" s="97"/>
      <c r="N166" s="97"/>
      <c r="O166" s="97"/>
      <c r="P166" s="97"/>
      <c r="Q166" s="98"/>
      <c r="Z166" s="7"/>
    </row>
    <row r="167" spans="2:26" ht="15.75" thickBot="1">
      <c r="K167" s="9" t="s">
        <v>52</v>
      </c>
      <c r="L167" s="10" t="s">
        <v>13</v>
      </c>
      <c r="M167" s="10" t="s">
        <v>14</v>
      </c>
      <c r="N167" s="10" t="s">
        <v>15</v>
      </c>
      <c r="O167" s="10" t="s">
        <v>16</v>
      </c>
      <c r="P167" s="10" t="s">
        <v>17</v>
      </c>
      <c r="Q167" s="11" t="s">
        <v>18</v>
      </c>
      <c r="Z167" s="7"/>
    </row>
    <row r="168" spans="2:26" ht="18.75" thickBot="1">
      <c r="B168" s="99" t="s">
        <v>56</v>
      </c>
      <c r="C168" s="100"/>
      <c r="D168" s="100"/>
      <c r="E168" s="101"/>
      <c r="K168" s="12">
        <v>15</v>
      </c>
      <c r="L168" s="5">
        <f t="shared" ref="L168:Q182" si="14">+C131*5%</f>
        <v>37358.271853980012</v>
      </c>
      <c r="M168" s="5">
        <f t="shared" si="14"/>
        <v>28383.050295599998</v>
      </c>
      <c r="N168" s="5">
        <f t="shared" si="14"/>
        <v>14976.561482190002</v>
      </c>
      <c r="O168" s="5">
        <f t="shared" si="14"/>
        <v>14387.595581204998</v>
      </c>
      <c r="P168" s="5">
        <f t="shared" si="14"/>
        <v>13375.801715430001</v>
      </c>
      <c r="Q168" s="13">
        <f t="shared" si="14"/>
        <v>11794.535801894999</v>
      </c>
      <c r="Z168" s="7"/>
    </row>
    <row r="169" spans="2:26">
      <c r="B169" s="102"/>
      <c r="C169" s="104" t="s">
        <v>55</v>
      </c>
      <c r="D169" s="106" t="s">
        <v>54</v>
      </c>
      <c r="E169" s="106" t="s">
        <v>53</v>
      </c>
      <c r="K169" s="12">
        <v>14</v>
      </c>
      <c r="L169" s="5">
        <f t="shared" si="14"/>
        <v>40693.85879097</v>
      </c>
      <c r="M169" s="5">
        <f t="shared" si="14"/>
        <v>30917.251214850003</v>
      </c>
      <c r="N169" s="5">
        <f t="shared" si="14"/>
        <v>16206.7493874825</v>
      </c>
      <c r="O169" s="5">
        <f t="shared" si="14"/>
        <v>15569.426153820003</v>
      </c>
      <c r="P169" s="5">
        <f t="shared" si="14"/>
        <v>14474.500436549999</v>
      </c>
      <c r="Q169" s="13">
        <f t="shared" si="14"/>
        <v>12763.3803071775</v>
      </c>
      <c r="Z169" s="7"/>
    </row>
    <row r="170" spans="2:26" ht="15.75" thickBot="1">
      <c r="B170" s="103"/>
      <c r="C170" s="105"/>
      <c r="D170" s="107"/>
      <c r="E170" s="107"/>
      <c r="K170" s="12">
        <v>13</v>
      </c>
      <c r="L170" s="5">
        <f t="shared" si="14"/>
        <v>44029.382844562504</v>
      </c>
      <c r="M170" s="5">
        <f t="shared" si="14"/>
        <v>33451.452134100007</v>
      </c>
      <c r="N170" s="5">
        <f t="shared" si="14"/>
        <v>17437.000176172496</v>
      </c>
      <c r="O170" s="5">
        <f t="shared" si="14"/>
        <v>16751.256726435</v>
      </c>
      <c r="P170" s="5">
        <f t="shared" si="14"/>
        <v>15573.262041067499</v>
      </c>
      <c r="Q170" s="13">
        <f t="shared" si="14"/>
        <v>13732.224812460001</v>
      </c>
      <c r="Z170" s="7"/>
    </row>
    <row r="171" spans="2:26" ht="17.25" thickBot="1">
      <c r="B171" s="75" t="s">
        <v>52</v>
      </c>
      <c r="C171" s="65" t="s">
        <v>51</v>
      </c>
      <c r="D171" s="56" t="s">
        <v>50</v>
      </c>
      <c r="E171" s="57">
        <v>0.17</v>
      </c>
      <c r="K171" s="12">
        <v>12</v>
      </c>
      <c r="L171" s="5">
        <f t="shared" si="14"/>
        <v>47364.969781552507</v>
      </c>
      <c r="M171" s="5">
        <f t="shared" si="14"/>
        <v>35985.653053350004</v>
      </c>
      <c r="N171" s="5">
        <f t="shared" si="14"/>
        <v>18667.188081465003</v>
      </c>
      <c r="O171" s="5">
        <f t="shared" si="14"/>
        <v>17933.087299049999</v>
      </c>
      <c r="P171" s="5">
        <f t="shared" si="14"/>
        <v>16671.9607621875</v>
      </c>
      <c r="Q171" s="13">
        <f t="shared" si="14"/>
        <v>14701.069317742498</v>
      </c>
      <c r="Z171" s="7"/>
    </row>
    <row r="172" spans="2:26" ht="15.75">
      <c r="B172" s="58">
        <v>15</v>
      </c>
      <c r="C172" s="63">
        <v>117945.35801894999</v>
      </c>
      <c r="D172" s="64">
        <v>235890.71603789998</v>
      </c>
      <c r="E172" s="66">
        <f>+D172*17%</f>
        <v>40101.421726442997</v>
      </c>
      <c r="K172" s="12">
        <v>11</v>
      </c>
      <c r="L172" s="5">
        <f t="shared" si="14"/>
        <v>50700.493835144996</v>
      </c>
      <c r="M172" s="5">
        <f t="shared" si="14"/>
        <v>38519.853972599994</v>
      </c>
      <c r="N172" s="5">
        <f t="shared" si="14"/>
        <v>19897.438870155001</v>
      </c>
      <c r="O172" s="5">
        <f t="shared" si="14"/>
        <v>19114.917871665002</v>
      </c>
      <c r="P172" s="5">
        <f t="shared" si="14"/>
        <v>17770.722366705002</v>
      </c>
      <c r="Q172" s="13">
        <f t="shared" si="14"/>
        <v>15669.913823025003</v>
      </c>
      <c r="Z172" s="7"/>
    </row>
    <row r="173" spans="2:26" ht="15.75">
      <c r="B173" s="58">
        <v>14</v>
      </c>
      <c r="C173" s="55">
        <v>127633.80307177499</v>
      </c>
      <c r="D173" s="61">
        <v>255267.60614354999</v>
      </c>
      <c r="E173" s="66">
        <f t="shared" ref="E173:E186" si="15">+D173*17%</f>
        <v>43395.493044403498</v>
      </c>
      <c r="K173" s="12">
        <v>10</v>
      </c>
      <c r="L173" s="5">
        <f t="shared" si="14"/>
        <v>54036.080772134999</v>
      </c>
      <c r="M173" s="5">
        <f t="shared" si="14"/>
        <v>41054.054891849999</v>
      </c>
      <c r="N173" s="5">
        <f t="shared" si="14"/>
        <v>21127.626775447501</v>
      </c>
      <c r="O173" s="5">
        <f t="shared" si="14"/>
        <v>20296.811327677504</v>
      </c>
      <c r="P173" s="5">
        <f t="shared" si="14"/>
        <v>18869.421087825001</v>
      </c>
      <c r="Q173" s="13">
        <f t="shared" si="14"/>
        <v>16638.695444909998</v>
      </c>
      <c r="Z173" s="7"/>
    </row>
    <row r="174" spans="2:26" ht="15.75">
      <c r="B174" s="58">
        <v>13</v>
      </c>
      <c r="C174" s="55">
        <v>137322.24812460001</v>
      </c>
      <c r="D174" s="61">
        <v>274644.49624920002</v>
      </c>
      <c r="E174" s="66">
        <f t="shared" si="15"/>
        <v>46689.564362364006</v>
      </c>
      <c r="K174" s="12">
        <v>9</v>
      </c>
      <c r="L174" s="5">
        <f t="shared" si="14"/>
        <v>57371.604825727518</v>
      </c>
      <c r="M174" s="5">
        <f t="shared" si="14"/>
        <v>43588.255811100003</v>
      </c>
      <c r="N174" s="5">
        <f t="shared" si="14"/>
        <v>22357.8775641375</v>
      </c>
      <c r="O174" s="5">
        <f t="shared" si="14"/>
        <v>21478.641900292499</v>
      </c>
      <c r="P174" s="5">
        <f t="shared" si="14"/>
        <v>19968.1826923425</v>
      </c>
      <c r="Q174" s="13">
        <f t="shared" si="14"/>
        <v>17607.539950192499</v>
      </c>
      <c r="Z174" s="7"/>
    </row>
    <row r="175" spans="2:26" ht="15.75">
      <c r="B175" s="58">
        <v>12</v>
      </c>
      <c r="C175" s="55">
        <v>147010.69317742498</v>
      </c>
      <c r="D175" s="61">
        <v>294021.38635484996</v>
      </c>
      <c r="E175" s="66">
        <f t="shared" si="15"/>
        <v>49983.6356803245</v>
      </c>
      <c r="K175" s="12">
        <v>8</v>
      </c>
      <c r="L175" s="5">
        <f t="shared" si="14"/>
        <v>60707.191762717499</v>
      </c>
      <c r="M175" s="5">
        <f t="shared" si="14"/>
        <v>46122.456730350008</v>
      </c>
      <c r="N175" s="5">
        <f t="shared" si="14"/>
        <v>23588.065469430003</v>
      </c>
      <c r="O175" s="5">
        <f t="shared" si="14"/>
        <v>22660.472472907499</v>
      </c>
      <c r="P175" s="5">
        <f t="shared" si="14"/>
        <v>21066.881413462503</v>
      </c>
      <c r="Q175" s="13">
        <f t="shared" si="14"/>
        <v>18576.384455474999</v>
      </c>
      <c r="Z175" s="7"/>
    </row>
    <row r="176" spans="2:26" ht="15.75">
      <c r="B176" s="58">
        <v>11</v>
      </c>
      <c r="C176" s="55">
        <v>156699.13823025001</v>
      </c>
      <c r="D176" s="61">
        <v>313398.27646050003</v>
      </c>
      <c r="E176" s="66">
        <f t="shared" si="15"/>
        <v>53277.706998285008</v>
      </c>
      <c r="K176" s="12">
        <v>7</v>
      </c>
      <c r="L176" s="5">
        <f t="shared" si="14"/>
        <v>64042.778699707502</v>
      </c>
      <c r="M176" s="5">
        <f t="shared" si="14"/>
        <v>48656.657649600005</v>
      </c>
      <c r="N176" s="5">
        <f t="shared" si="14"/>
        <v>24818.316258120001</v>
      </c>
      <c r="O176" s="5">
        <f t="shared" si="14"/>
        <v>23842.303045522502</v>
      </c>
      <c r="P176" s="5">
        <f t="shared" si="14"/>
        <v>22165.643017980001</v>
      </c>
      <c r="Q176" s="13">
        <f t="shared" si="14"/>
        <v>19545.228960757504</v>
      </c>
      <c r="Z176" s="7"/>
    </row>
    <row r="177" spans="2:26" ht="15.75">
      <c r="B177" s="58">
        <v>10</v>
      </c>
      <c r="C177" s="55">
        <v>166386.95444909998</v>
      </c>
      <c r="D177" s="61">
        <v>332773.90889819997</v>
      </c>
      <c r="E177" s="66">
        <f t="shared" si="15"/>
        <v>56571.564512694</v>
      </c>
      <c r="K177" s="12">
        <v>6</v>
      </c>
      <c r="L177" s="5">
        <f t="shared" si="14"/>
        <v>67378.302753300013</v>
      </c>
      <c r="M177" s="5">
        <f t="shared" si="14"/>
        <v>51190.858568850002</v>
      </c>
      <c r="N177" s="5">
        <f t="shared" si="14"/>
        <v>26048.504163412505</v>
      </c>
      <c r="O177" s="5">
        <f t="shared" si="14"/>
        <v>25024.133618137501</v>
      </c>
      <c r="P177" s="5">
        <f t="shared" si="14"/>
        <v>23264.341739100004</v>
      </c>
      <c r="Q177" s="13">
        <f t="shared" si="14"/>
        <v>20514.073466040001</v>
      </c>
      <c r="Z177" s="7"/>
    </row>
    <row r="178" spans="2:26" ht="26.25" customHeight="1">
      <c r="B178" s="58">
        <v>9</v>
      </c>
      <c r="C178" s="55">
        <v>176075.39950192499</v>
      </c>
      <c r="D178" s="61">
        <v>352150.79900384997</v>
      </c>
      <c r="E178" s="66">
        <f t="shared" si="15"/>
        <v>59865.635830654501</v>
      </c>
      <c r="K178" s="12">
        <v>5</v>
      </c>
      <c r="L178" s="5">
        <f t="shared" si="14"/>
        <v>70713.889690290001</v>
      </c>
      <c r="M178" s="5">
        <f t="shared" si="14"/>
        <v>53725.0594881</v>
      </c>
      <c r="N178" s="5">
        <f t="shared" si="14"/>
        <v>27278.754952102507</v>
      </c>
      <c r="O178" s="5">
        <f t="shared" si="14"/>
        <v>26205.964190752504</v>
      </c>
      <c r="P178" s="5">
        <f t="shared" si="14"/>
        <v>24363.04046022</v>
      </c>
      <c r="Q178" s="13">
        <f t="shared" si="14"/>
        <v>21482.917971322502</v>
      </c>
      <c r="Z178" s="7"/>
    </row>
    <row r="179" spans="2:26" ht="27" customHeight="1">
      <c r="B179" s="58">
        <v>8</v>
      </c>
      <c r="C179" s="55">
        <v>185763.84455474999</v>
      </c>
      <c r="D179" s="61">
        <v>371527.68910949997</v>
      </c>
      <c r="E179" s="66">
        <f t="shared" si="15"/>
        <v>63159.707148615002</v>
      </c>
      <c r="K179" s="12">
        <v>4</v>
      </c>
      <c r="L179" s="5">
        <f t="shared" si="14"/>
        <v>74049.413743882498</v>
      </c>
      <c r="M179" s="5">
        <f t="shared" si="14"/>
        <v>56259.260407350004</v>
      </c>
      <c r="N179" s="5">
        <f t="shared" si="14"/>
        <v>28508.942857395003</v>
      </c>
      <c r="O179" s="5">
        <f t="shared" si="14"/>
        <v>27387.794763367503</v>
      </c>
      <c r="P179" s="5">
        <f t="shared" si="14"/>
        <v>25461.802064737498</v>
      </c>
      <c r="Q179" s="13">
        <f t="shared" si="14"/>
        <v>22451.762476604999</v>
      </c>
      <c r="Z179" s="7"/>
    </row>
    <row r="180" spans="2:26" ht="15.75">
      <c r="B180" s="58">
        <v>7</v>
      </c>
      <c r="C180" s="55">
        <v>195452.28960757502</v>
      </c>
      <c r="D180" s="61">
        <v>390904.57921515004</v>
      </c>
      <c r="E180" s="66">
        <f t="shared" si="15"/>
        <v>66453.778466575517</v>
      </c>
      <c r="K180" s="12">
        <v>3</v>
      </c>
      <c r="L180" s="5">
        <f t="shared" si="14"/>
        <v>77385.000680872516</v>
      </c>
      <c r="M180" s="5">
        <f t="shared" si="14"/>
        <v>58793.461326600009</v>
      </c>
      <c r="N180" s="5">
        <f t="shared" si="14"/>
        <v>29739.193646084997</v>
      </c>
      <c r="O180" s="5">
        <f t="shared" si="14"/>
        <v>28569.625335982502</v>
      </c>
      <c r="P180" s="5">
        <f t="shared" si="14"/>
        <v>26560.500785857505</v>
      </c>
      <c r="Q180" s="13">
        <f t="shared" si="14"/>
        <v>23420.606981887504</v>
      </c>
      <c r="Z180" s="7"/>
    </row>
    <row r="181" spans="2:26" ht="15.75">
      <c r="B181" s="58">
        <v>6</v>
      </c>
      <c r="C181" s="55">
        <v>205140.73466039999</v>
      </c>
      <c r="D181" s="61">
        <v>410281.46932079998</v>
      </c>
      <c r="E181" s="66">
        <f t="shared" si="15"/>
        <v>69747.849784535996</v>
      </c>
      <c r="K181" s="12">
        <v>2</v>
      </c>
      <c r="L181" s="5">
        <f t="shared" si="14"/>
        <v>80720.524734464998</v>
      </c>
      <c r="M181" s="5">
        <f t="shared" si="14"/>
        <v>61327.662245850013</v>
      </c>
      <c r="N181" s="5">
        <f t="shared" si="14"/>
        <v>30969.381551377501</v>
      </c>
      <c r="O181" s="5">
        <f t="shared" si="14"/>
        <v>29751.518791995008</v>
      </c>
      <c r="P181" s="5">
        <f t="shared" si="14"/>
        <v>27659.262390374999</v>
      </c>
      <c r="Q181" s="13">
        <f t="shared" si="14"/>
        <v>24389.388603772502</v>
      </c>
      <c r="Z181" s="7"/>
    </row>
    <row r="182" spans="2:26" ht="16.5" thickBot="1">
      <c r="B182" s="58">
        <v>5</v>
      </c>
      <c r="C182" s="55">
        <v>214829.17971322502</v>
      </c>
      <c r="D182" s="61">
        <v>429658.35942645004</v>
      </c>
      <c r="E182" s="66">
        <f t="shared" si="15"/>
        <v>73041.921102496519</v>
      </c>
      <c r="K182" s="14">
        <v>1</v>
      </c>
      <c r="L182" s="15">
        <f t="shared" si="14"/>
        <v>84056.111671455015</v>
      </c>
      <c r="M182" s="15">
        <f t="shared" si="14"/>
        <v>63861.863165100003</v>
      </c>
      <c r="N182" s="15">
        <f t="shared" si="14"/>
        <v>32199.632340067503</v>
      </c>
      <c r="O182" s="15">
        <f t="shared" si="14"/>
        <v>30933.34936461</v>
      </c>
      <c r="P182" s="15">
        <f t="shared" si="14"/>
        <v>28757.961111495006</v>
      </c>
      <c r="Q182" s="16">
        <f t="shared" si="14"/>
        <v>25358.233109055</v>
      </c>
      <c r="Z182" s="7"/>
    </row>
    <row r="183" spans="2:26" ht="15.75">
      <c r="B183" s="58">
        <v>4</v>
      </c>
      <c r="C183" s="55">
        <v>224517.62476604999</v>
      </c>
      <c r="D183" s="61">
        <v>449035.24953209999</v>
      </c>
      <c r="E183" s="66">
        <f t="shared" si="15"/>
        <v>76335.992420456998</v>
      </c>
      <c r="K183" s="17"/>
      <c r="Z183" s="7"/>
    </row>
    <row r="184" spans="2:26" ht="16.5" thickBot="1">
      <c r="B184" s="58">
        <v>3</v>
      </c>
      <c r="C184" s="55">
        <v>234206.06981887502</v>
      </c>
      <c r="D184" s="61">
        <v>468412.13963775005</v>
      </c>
      <c r="E184" s="66">
        <f t="shared" si="15"/>
        <v>79630.063738417521</v>
      </c>
      <c r="K184" s="17"/>
      <c r="Z184" s="7"/>
    </row>
    <row r="185" spans="2:26" ht="26.25" customHeight="1" thickBot="1">
      <c r="B185" s="58">
        <v>2</v>
      </c>
      <c r="C185" s="55">
        <v>243893.88603772499</v>
      </c>
      <c r="D185" s="61">
        <v>487787.77207544999</v>
      </c>
      <c r="E185" s="66">
        <f t="shared" si="15"/>
        <v>82923.921252826505</v>
      </c>
      <c r="K185" s="78" t="s">
        <v>40</v>
      </c>
      <c r="L185" s="79"/>
      <c r="M185" s="79"/>
      <c r="N185" s="79"/>
      <c r="O185" s="79"/>
      <c r="P185" s="79"/>
      <c r="Q185" s="80"/>
      <c r="Z185" s="7"/>
    </row>
    <row r="186" spans="2:26" ht="16.5" thickBot="1">
      <c r="B186" s="59">
        <v>1</v>
      </c>
      <c r="C186" s="60">
        <v>253582.33109055</v>
      </c>
      <c r="D186" s="62">
        <v>507164.66218109999</v>
      </c>
      <c r="E186" s="67">
        <f t="shared" si="15"/>
        <v>86217.992570786999</v>
      </c>
      <c r="K186" s="18"/>
      <c r="L186" s="19" t="s">
        <v>13</v>
      </c>
      <c r="M186" s="19" t="s">
        <v>14</v>
      </c>
      <c r="N186" s="20"/>
      <c r="O186" s="21"/>
      <c r="P186" s="21"/>
      <c r="Q186" s="22"/>
      <c r="Z186" s="7"/>
    </row>
    <row r="187" spans="2:26" ht="15.75" thickBot="1">
      <c r="K187" s="23" t="s">
        <v>41</v>
      </c>
      <c r="L187" s="24">
        <f>+C111*5%</f>
        <v>18679.135926990006</v>
      </c>
      <c r="M187" s="24">
        <f>+D111*5%</f>
        <v>14191.525147799999</v>
      </c>
      <c r="N187" s="81" t="s">
        <v>42</v>
      </c>
      <c r="O187" s="82"/>
      <c r="P187" s="82"/>
      <c r="Q187" s="83"/>
      <c r="Z187" s="7"/>
    </row>
    <row r="188" spans="2:26" ht="15.75" thickBot="1">
      <c r="K188" s="23" t="s">
        <v>43</v>
      </c>
      <c r="L188" s="24">
        <f>+C111*10%</f>
        <v>37358.271853980012</v>
      </c>
      <c r="M188" s="24">
        <f>+D111*10%</f>
        <v>28383.050295599998</v>
      </c>
      <c r="N188" s="84"/>
      <c r="O188" s="85"/>
      <c r="P188" s="85"/>
      <c r="Q188" s="86"/>
      <c r="Z188" s="7"/>
    </row>
    <row r="189" spans="2:26" ht="15.75" thickBot="1">
      <c r="K189" s="23" t="s">
        <v>44</v>
      </c>
      <c r="L189" s="24">
        <f>+C111*15%</f>
        <v>56037.40778097001</v>
      </c>
      <c r="M189" s="24">
        <f>+D111*15%</f>
        <v>42574.575443399997</v>
      </c>
      <c r="N189" s="87"/>
      <c r="O189" s="88"/>
      <c r="P189" s="88"/>
      <c r="Q189" s="89"/>
      <c r="Z189" s="7"/>
    </row>
    <row r="190" spans="2:26">
      <c r="Z190" s="7"/>
    </row>
    <row r="191" spans="2:26">
      <c r="Z191" s="7"/>
    </row>
    <row r="192" spans="2:26">
      <c r="Z192" s="7"/>
    </row>
    <row r="193" spans="26:26">
      <c r="Z193" s="7"/>
    </row>
    <row r="194" spans="26:26">
      <c r="Z194" s="7"/>
    </row>
    <row r="195" spans="26:26">
      <c r="Z195" s="7"/>
    </row>
    <row r="196" spans="26:26">
      <c r="Z196" s="7"/>
    </row>
    <row r="197" spans="26:26">
      <c r="Z197" s="7"/>
    </row>
    <row r="198" spans="26:26">
      <c r="Z198" s="7"/>
    </row>
    <row r="199" spans="26:26">
      <c r="Z199" s="7"/>
    </row>
    <row r="200" spans="26:26">
      <c r="Z200" s="7"/>
    </row>
    <row r="201" spans="26:26">
      <c r="Z201" s="7"/>
    </row>
    <row r="202" spans="26:26">
      <c r="Z202" s="7"/>
    </row>
    <row r="203" spans="26:26">
      <c r="Z203" s="7"/>
    </row>
    <row r="204" spans="26:26">
      <c r="Z204" s="7"/>
    </row>
    <row r="205" spans="26:26">
      <c r="Z205" s="7"/>
    </row>
    <row r="206" spans="26:26">
      <c r="Z206" s="7"/>
    </row>
    <row r="207" spans="26:26">
      <c r="Z207" s="7"/>
    </row>
    <row r="208" spans="26:26">
      <c r="Z208" s="7"/>
    </row>
    <row r="209" spans="26:26">
      <c r="Z209" s="7"/>
    </row>
    <row r="210" spans="26:26">
      <c r="Z210" s="7"/>
    </row>
    <row r="211" spans="26:26">
      <c r="Z211" s="7"/>
    </row>
    <row r="212" spans="26:26">
      <c r="Z212" s="7"/>
    </row>
    <row r="213" spans="26:26">
      <c r="Z213" s="7"/>
    </row>
    <row r="214" spans="26:26">
      <c r="Z214" s="7"/>
    </row>
    <row r="215" spans="26:26">
      <c r="Z215" s="7"/>
    </row>
    <row r="216" spans="26:26">
      <c r="Z216" s="7"/>
    </row>
    <row r="217" spans="26:26">
      <c r="Z217" s="7"/>
    </row>
    <row r="218" spans="26:26">
      <c r="Z218" s="7"/>
    </row>
    <row r="219" spans="26:26">
      <c r="Z219" s="7"/>
    </row>
    <row r="220" spans="26:26">
      <c r="Z220" s="7"/>
    </row>
    <row r="221" spans="26:26">
      <c r="Z221" s="7"/>
    </row>
    <row r="222" spans="26:26">
      <c r="Z222" s="7"/>
    </row>
    <row r="223" spans="26:26">
      <c r="Z223" s="7"/>
    </row>
    <row r="224" spans="26:26">
      <c r="Z224" s="7"/>
    </row>
    <row r="225" spans="26:26">
      <c r="Z225" s="7"/>
    </row>
    <row r="226" spans="26:26">
      <c r="Z226" s="7"/>
    </row>
    <row r="227" spans="26:26">
      <c r="Z227" s="7"/>
    </row>
    <row r="228" spans="26:26">
      <c r="Z228" s="7"/>
    </row>
    <row r="229" spans="26:26">
      <c r="Z229" s="7"/>
    </row>
    <row r="230" spans="26:26">
      <c r="Z230" s="7"/>
    </row>
    <row r="231" spans="26:26">
      <c r="Z231" s="7"/>
    </row>
    <row r="232" spans="26:26">
      <c r="Z232" s="7"/>
    </row>
    <row r="233" spans="26:26">
      <c r="Z233" s="7"/>
    </row>
    <row r="234" spans="26:26">
      <c r="Z234" s="7"/>
    </row>
    <row r="235" spans="26:26">
      <c r="Z235" s="7"/>
    </row>
    <row r="236" spans="26:26">
      <c r="Z236" s="7"/>
    </row>
    <row r="237" spans="26:26">
      <c r="Z237" s="7"/>
    </row>
    <row r="238" spans="26:26">
      <c r="Z238" s="7"/>
    </row>
    <row r="239" spans="26:26">
      <c r="Z239" s="7"/>
    </row>
    <row r="240" spans="26:26">
      <c r="Z240" s="7"/>
    </row>
    <row r="241" spans="26:26">
      <c r="Z241" s="7"/>
    </row>
    <row r="242" spans="26:26">
      <c r="Z242" s="7"/>
    </row>
    <row r="243" spans="26:26">
      <c r="Z243" s="7"/>
    </row>
    <row r="244" spans="26:26">
      <c r="Z244" s="7"/>
    </row>
    <row r="245" spans="26:26">
      <c r="Z245" s="7"/>
    </row>
    <row r="246" spans="26:26">
      <c r="Z246" s="7"/>
    </row>
    <row r="247" spans="26:26">
      <c r="Z247" s="7"/>
    </row>
    <row r="248" spans="26:26">
      <c r="Z248" s="7"/>
    </row>
    <row r="249" spans="26:26">
      <c r="Z249" s="7"/>
    </row>
    <row r="250" spans="26:26">
      <c r="Z250" s="7"/>
    </row>
    <row r="251" spans="26:26">
      <c r="Z251" s="7"/>
    </row>
    <row r="252" spans="26:26">
      <c r="Z252" s="7"/>
    </row>
    <row r="253" spans="26:26">
      <c r="Z253" s="7"/>
    </row>
  </sheetData>
  <mergeCells count="15">
    <mergeCell ref="K128:Q128"/>
    <mergeCell ref="B2:W3"/>
    <mergeCell ref="AA40:AF41"/>
    <mergeCell ref="B109:H109"/>
    <mergeCell ref="K109:Q109"/>
    <mergeCell ref="K185:Q185"/>
    <mergeCell ref="N187:Q189"/>
    <mergeCell ref="B129:H129"/>
    <mergeCell ref="K147:Q147"/>
    <mergeCell ref="K166:Q166"/>
    <mergeCell ref="B168:E168"/>
    <mergeCell ref="B169:B170"/>
    <mergeCell ref="C169:C170"/>
    <mergeCell ref="D169:D170"/>
    <mergeCell ref="E169:E170"/>
  </mergeCells>
  <pageMargins left="0.70866141732283472" right="0.70866141732283472" top="0.74803149606299213" bottom="0.74803149606299213" header="0.31496062992125984" footer="0.31496062992125984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DOTACION DE PLANTA </vt:lpstr>
      <vt:lpstr>'DOTACION DE PLANTA 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transparencia</cp:lastModifiedBy>
  <cp:lastPrinted>2012-07-10T19:05:51Z</cp:lastPrinted>
  <dcterms:created xsi:type="dcterms:W3CDTF">2011-05-18T16:57:38Z</dcterms:created>
  <dcterms:modified xsi:type="dcterms:W3CDTF">2012-07-10T19:06:37Z</dcterms:modified>
</cp:coreProperties>
</file>