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definedNames>
    <definedName name="_xlnm.Print_Area" localSheetId="0">'1.4'!$B$2:$W$20</definedName>
  </definedNames>
  <calcPr calcId="125725"/>
</workbook>
</file>

<file path=xl/calcChain.xml><?xml version="1.0" encoding="utf-8"?>
<calcChain xmlns="http://schemas.openxmlformats.org/spreadsheetml/2006/main">
  <c r="W93" i="1"/>
  <c r="W94"/>
  <c r="W95"/>
  <c r="W96"/>
  <c r="W97"/>
  <c r="W98"/>
  <c r="W99"/>
  <c r="W100"/>
  <c r="W101"/>
  <c r="W102"/>
  <c r="W103"/>
  <c r="W104"/>
  <c r="W105"/>
  <c r="W106"/>
  <c r="W92"/>
  <c r="W76"/>
  <c r="W77"/>
  <c r="W78"/>
  <c r="W79"/>
  <c r="W80"/>
  <c r="W81"/>
  <c r="W82"/>
  <c r="W83"/>
  <c r="W84"/>
  <c r="W85"/>
  <c r="W86"/>
  <c r="W87"/>
  <c r="W88"/>
  <c r="W89"/>
  <c r="W75"/>
  <c r="W58"/>
  <c r="W59"/>
  <c r="W60"/>
  <c r="W61"/>
  <c r="W62"/>
  <c r="W63"/>
  <c r="W64"/>
  <c r="W65"/>
  <c r="W66"/>
  <c r="W67"/>
  <c r="W68"/>
  <c r="W69"/>
  <c r="W70"/>
  <c r="W71"/>
  <c r="W57"/>
  <c r="W41"/>
  <c r="W42"/>
  <c r="W43"/>
  <c r="W44"/>
  <c r="W45"/>
  <c r="W46"/>
  <c r="W47"/>
  <c r="W48"/>
  <c r="W49"/>
  <c r="W50"/>
  <c r="W51"/>
  <c r="W52"/>
  <c r="W53"/>
  <c r="W54"/>
  <c r="W40"/>
  <c r="W24"/>
  <c r="W25"/>
  <c r="W26"/>
  <c r="W27"/>
  <c r="W28"/>
  <c r="W29"/>
  <c r="W30"/>
  <c r="W31"/>
  <c r="W32"/>
  <c r="W33"/>
  <c r="W34"/>
  <c r="W35"/>
  <c r="W36"/>
  <c r="W37"/>
  <c r="W23"/>
  <c r="W7"/>
  <c r="W8"/>
  <c r="W9"/>
  <c r="W10"/>
  <c r="W11"/>
  <c r="W12"/>
  <c r="W13"/>
  <c r="W14"/>
  <c r="W15"/>
  <c r="W16"/>
  <c r="W17"/>
  <c r="W18"/>
  <c r="W19"/>
  <c r="W20"/>
  <c r="W6"/>
  <c r="P168"/>
  <c r="P169"/>
  <c r="P170"/>
  <c r="P171"/>
  <c r="P172"/>
  <c r="P173"/>
  <c r="P174"/>
  <c r="P175"/>
  <c r="P176"/>
  <c r="P177"/>
  <c r="P178"/>
  <c r="P179"/>
  <c r="P180"/>
  <c r="P181"/>
  <c r="P182"/>
  <c r="E173"/>
  <c r="E174"/>
  <c r="E175"/>
  <c r="E176"/>
  <c r="E177"/>
  <c r="E178"/>
  <c r="E179"/>
  <c r="E180"/>
  <c r="E181"/>
  <c r="E182"/>
  <c r="E183"/>
  <c r="E184"/>
  <c r="E185"/>
  <c r="E186"/>
  <c r="E172"/>
  <c r="M189"/>
  <c r="L189"/>
  <c r="M188"/>
  <c r="L188"/>
  <c r="M187"/>
  <c r="L187"/>
  <c r="M168"/>
  <c r="N168"/>
  <c r="O168"/>
  <c r="Q168"/>
  <c r="M169"/>
  <c r="N169"/>
  <c r="O169"/>
  <c r="Q169"/>
  <c r="M170"/>
  <c r="N170"/>
  <c r="O170"/>
  <c r="Q170"/>
  <c r="M171"/>
  <c r="N171"/>
  <c r="O171"/>
  <c r="Q171"/>
  <c r="M172"/>
  <c r="N172"/>
  <c r="O172"/>
  <c r="Q172"/>
  <c r="M173"/>
  <c r="N173"/>
  <c r="O173"/>
  <c r="Q173"/>
  <c r="M174"/>
  <c r="N174"/>
  <c r="O174"/>
  <c r="Q174"/>
  <c r="M175"/>
  <c r="N175"/>
  <c r="O175"/>
  <c r="Q175"/>
  <c r="M176"/>
  <c r="N176"/>
  <c r="O176"/>
  <c r="Q176"/>
  <c r="M177"/>
  <c r="N177"/>
  <c r="O177"/>
  <c r="Q177"/>
  <c r="M178"/>
  <c r="N178"/>
  <c r="O178"/>
  <c r="Q178"/>
  <c r="M179"/>
  <c r="N179"/>
  <c r="O179"/>
  <c r="Q179"/>
  <c r="M180"/>
  <c r="N180"/>
  <c r="O180"/>
  <c r="Q180"/>
  <c r="M181"/>
  <c r="N181"/>
  <c r="O181"/>
  <c r="Q181"/>
  <c r="M182"/>
  <c r="N182"/>
  <c r="O182"/>
  <c r="Q182"/>
  <c r="L169"/>
  <c r="L170"/>
  <c r="L171"/>
  <c r="L172"/>
  <c r="L173"/>
  <c r="L174"/>
  <c r="L175"/>
  <c r="L176"/>
  <c r="L177"/>
  <c r="L178"/>
  <c r="L179"/>
  <c r="L180"/>
  <c r="L181"/>
  <c r="L182"/>
  <c r="L168"/>
  <c r="M149"/>
  <c r="N149"/>
  <c r="O149"/>
  <c r="P149"/>
  <c r="Q149"/>
  <c r="M150"/>
  <c r="N150"/>
  <c r="O150"/>
  <c r="P150"/>
  <c r="Q150"/>
  <c r="M151"/>
  <c r="N151"/>
  <c r="O151"/>
  <c r="P151"/>
  <c r="Q151"/>
  <c r="M152"/>
  <c r="N152"/>
  <c r="O152"/>
  <c r="P152"/>
  <c r="Q152"/>
  <c r="M153"/>
  <c r="N153"/>
  <c r="O153"/>
  <c r="P153"/>
  <c r="Q153"/>
  <c r="M154"/>
  <c r="N154"/>
  <c r="O154"/>
  <c r="P154"/>
  <c r="Q154"/>
  <c r="M155"/>
  <c r="N155"/>
  <c r="O155"/>
  <c r="P155"/>
  <c r="Q155"/>
  <c r="M156"/>
  <c r="N156"/>
  <c r="O156"/>
  <c r="P156"/>
  <c r="Q156"/>
  <c r="M157"/>
  <c r="N157"/>
  <c r="O157"/>
  <c r="P157"/>
  <c r="Q157"/>
  <c r="M158"/>
  <c r="N158"/>
  <c r="O158"/>
  <c r="P158"/>
  <c r="Q158"/>
  <c r="M159"/>
  <c r="N159"/>
  <c r="O159"/>
  <c r="P159"/>
  <c r="Q159"/>
  <c r="M160"/>
  <c r="N160"/>
  <c r="O160"/>
  <c r="P160"/>
  <c r="Q160"/>
  <c r="M161"/>
  <c r="N161"/>
  <c r="O161"/>
  <c r="P161"/>
  <c r="Q161"/>
  <c r="M162"/>
  <c r="N162"/>
  <c r="O162"/>
  <c r="P162"/>
  <c r="Q162"/>
  <c r="M163"/>
  <c r="N163"/>
  <c r="O163"/>
  <c r="P163"/>
  <c r="Q163"/>
  <c r="L150"/>
  <c r="L151"/>
  <c r="L152"/>
  <c r="L153"/>
  <c r="L154"/>
  <c r="L155"/>
  <c r="L156"/>
  <c r="L157"/>
  <c r="L158"/>
  <c r="L159"/>
  <c r="L160"/>
  <c r="L161"/>
  <c r="L162"/>
  <c r="L163"/>
  <c r="L149"/>
  <c r="M130"/>
  <c r="N130"/>
  <c r="O130"/>
  <c r="P130"/>
  <c r="Q130"/>
  <c r="M131"/>
  <c r="N131"/>
  <c r="O131"/>
  <c r="P131"/>
  <c r="Q131"/>
  <c r="M132"/>
  <c r="N132"/>
  <c r="O132"/>
  <c r="P132"/>
  <c r="Q132"/>
  <c r="M133"/>
  <c r="N133"/>
  <c r="O133"/>
  <c r="P133"/>
  <c r="Q133"/>
  <c r="M134"/>
  <c r="N134"/>
  <c r="O134"/>
  <c r="P134"/>
  <c r="Q134"/>
  <c r="M135"/>
  <c r="N135"/>
  <c r="O135"/>
  <c r="P135"/>
  <c r="Q135"/>
  <c r="M136"/>
  <c r="N136"/>
  <c r="O136"/>
  <c r="P136"/>
  <c r="Q136"/>
  <c r="M137"/>
  <c r="N137"/>
  <c r="O137"/>
  <c r="P137"/>
  <c r="Q137"/>
  <c r="M138"/>
  <c r="N138"/>
  <c r="O138"/>
  <c r="P138"/>
  <c r="Q138"/>
  <c r="M139"/>
  <c r="N139"/>
  <c r="O139"/>
  <c r="P139"/>
  <c r="Q139"/>
  <c r="M140"/>
  <c r="N140"/>
  <c r="O140"/>
  <c r="P140"/>
  <c r="Q140"/>
  <c r="M141"/>
  <c r="N141"/>
  <c r="O141"/>
  <c r="P141"/>
  <c r="Q141"/>
  <c r="M142"/>
  <c r="N142"/>
  <c r="O142"/>
  <c r="P142"/>
  <c r="Q142"/>
  <c r="M143"/>
  <c r="N143"/>
  <c r="O143"/>
  <c r="P143"/>
  <c r="Q143"/>
  <c r="M144"/>
  <c r="N144"/>
  <c r="O144"/>
  <c r="P144"/>
  <c r="Q144"/>
  <c r="M111"/>
  <c r="N111"/>
  <c r="O111"/>
  <c r="P111"/>
  <c r="Q111"/>
  <c r="M112"/>
  <c r="N112"/>
  <c r="O112"/>
  <c r="P112"/>
  <c r="Q112"/>
  <c r="M113"/>
  <c r="N113"/>
  <c r="O113"/>
  <c r="P113"/>
  <c r="Q113"/>
  <c r="M114"/>
  <c r="N114"/>
  <c r="O114"/>
  <c r="P114"/>
  <c r="Q114"/>
  <c r="M115"/>
  <c r="N115"/>
  <c r="O115"/>
  <c r="P115"/>
  <c r="Q115"/>
  <c r="M116"/>
  <c r="N116"/>
  <c r="O116"/>
  <c r="P116"/>
  <c r="Q116"/>
  <c r="M117"/>
  <c r="N117"/>
  <c r="O117"/>
  <c r="P117"/>
  <c r="Q117"/>
  <c r="M118"/>
  <c r="N118"/>
  <c r="O118"/>
  <c r="P118"/>
  <c r="Q118"/>
  <c r="M119"/>
  <c r="N119"/>
  <c r="O119"/>
  <c r="P119"/>
  <c r="Q119"/>
  <c r="M120"/>
  <c r="N120"/>
  <c r="O120"/>
  <c r="P120"/>
  <c r="Q120"/>
  <c r="M121"/>
  <c r="N121"/>
  <c r="O121"/>
  <c r="P121"/>
  <c r="Q121"/>
  <c r="M122"/>
  <c r="N122"/>
  <c r="O122"/>
  <c r="P122"/>
  <c r="Q122"/>
  <c r="M123"/>
  <c r="N123"/>
  <c r="O123"/>
  <c r="P123"/>
  <c r="Q123"/>
  <c r="M124"/>
  <c r="N124"/>
  <c r="O124"/>
  <c r="P124"/>
  <c r="Q124"/>
  <c r="M125"/>
  <c r="N125"/>
  <c r="O125"/>
  <c r="P125"/>
  <c r="Q125"/>
  <c r="L131"/>
  <c r="L132"/>
  <c r="L133"/>
  <c r="L134"/>
  <c r="L135"/>
  <c r="L136"/>
  <c r="L137"/>
  <c r="L138"/>
  <c r="L139"/>
  <c r="L140"/>
  <c r="L141"/>
  <c r="L142"/>
  <c r="L143"/>
  <c r="L144"/>
  <c r="L130"/>
  <c r="L112"/>
  <c r="L113"/>
  <c r="L114"/>
  <c r="L115"/>
  <c r="L116"/>
  <c r="L117"/>
  <c r="L118"/>
  <c r="L119"/>
  <c r="L120"/>
  <c r="L121"/>
  <c r="L122"/>
  <c r="L123"/>
  <c r="L124"/>
  <c r="L125"/>
  <c r="L111"/>
  <c r="J24"/>
  <c r="J25"/>
  <c r="J26"/>
  <c r="J27"/>
  <c r="J28"/>
  <c r="J29"/>
  <c r="J30"/>
  <c r="J31"/>
  <c r="J32"/>
  <c r="J33"/>
  <c r="J34"/>
  <c r="J35"/>
  <c r="J36"/>
  <c r="J37"/>
  <c r="J23"/>
  <c r="J7"/>
  <c r="J8"/>
  <c r="J9"/>
  <c r="J10"/>
  <c r="J11"/>
  <c r="J12"/>
  <c r="J13"/>
  <c r="J14"/>
  <c r="J15"/>
  <c r="J16"/>
  <c r="J17"/>
  <c r="J18"/>
  <c r="J19"/>
  <c r="J20"/>
  <c r="J6"/>
  <c r="I24"/>
  <c r="I25"/>
  <c r="I26"/>
  <c r="I27"/>
  <c r="I28"/>
  <c r="I29"/>
  <c r="I30"/>
  <c r="I31"/>
  <c r="I32"/>
  <c r="I33"/>
  <c r="I34"/>
  <c r="I35"/>
  <c r="I36"/>
  <c r="I37"/>
  <c r="I23"/>
  <c r="I7"/>
  <c r="I8"/>
  <c r="I9"/>
  <c r="I10"/>
  <c r="I11"/>
  <c r="I12"/>
  <c r="I13"/>
  <c r="I14"/>
  <c r="I15"/>
  <c r="I16"/>
  <c r="I17"/>
  <c r="I18"/>
  <c r="I19"/>
  <c r="I20"/>
  <c r="I6"/>
</calcChain>
</file>

<file path=xl/sharedStrings.xml><?xml version="1.0" encoding="utf-8"?>
<sst xmlns="http://schemas.openxmlformats.org/spreadsheetml/2006/main" count="384" uniqueCount="50">
  <si>
    <t>Escala de Remuneraciones</t>
  </si>
  <si>
    <t>UNIDAD MONETARIA</t>
  </si>
  <si>
    <t>SUELDO BASE</t>
  </si>
  <si>
    <t>Total Remuneración Bruta Mensualizada</t>
  </si>
  <si>
    <t>PESOS</t>
  </si>
  <si>
    <t>ASIGNACIÓN APS</t>
  </si>
  <si>
    <t>ASIGNACIÓN ZONA</t>
  </si>
  <si>
    <t>BONIF. Sustitutiva Fija</t>
  </si>
  <si>
    <t>CATEGORIA</t>
  </si>
  <si>
    <t>NIVEL</t>
  </si>
  <si>
    <t>A</t>
  </si>
  <si>
    <t>B</t>
  </si>
  <si>
    <t>C</t>
  </si>
  <si>
    <t>D</t>
  </si>
  <si>
    <t>E</t>
  </si>
  <si>
    <t>F</t>
  </si>
  <si>
    <t>ASIGNACION  (1)</t>
  </si>
  <si>
    <t>ASIGNACION  (2)</t>
  </si>
  <si>
    <t>ASIGNACION  (3)</t>
  </si>
  <si>
    <t>ASIGNACION  (4)</t>
  </si>
  <si>
    <t>ASIGNACION  (5)</t>
  </si>
  <si>
    <t>ASIGNACION  (6)</t>
  </si>
  <si>
    <t>ASIGNACION  (7)</t>
  </si>
  <si>
    <t>ASIGNACION  (8)</t>
  </si>
  <si>
    <t>ASIGNACION  (9)</t>
  </si>
  <si>
    <t>ASIGNACION  (10)</t>
  </si>
  <si>
    <t>ASIGNACION  (11)</t>
  </si>
  <si>
    <t>ASIGNACION  (12)</t>
  </si>
  <si>
    <t>ASIGNACION  (13)</t>
  </si>
  <si>
    <t>SBMN Carrera Referencial Lineal 2012 APS</t>
  </si>
  <si>
    <t>SBMN Carrera Referencial Lineal 2012 APS + AAPS</t>
  </si>
  <si>
    <t>5% SBMN Carrera Referencial Lineal 2012 APS + AAPS</t>
  </si>
  <si>
    <t>5%, 10%, 15% Grado 15 SBMN Carrera Referencial Lineal 2012 APS</t>
  </si>
  <si>
    <t>15 (5%)</t>
  </si>
  <si>
    <t>Asignacion Post Titulos</t>
  </si>
  <si>
    <t>15 (10%)</t>
  </si>
  <si>
    <t>15 (15%)</t>
  </si>
  <si>
    <t>15% SBMN Carrera Referencial Lineal 2012 APS + AAPS ASIGNACIÓN DESEMPEÑO DIFICIL</t>
  </si>
  <si>
    <t>19% SBMN Carrera Referencial Lineal 2012 APS + AAPS ASIGNACIÓN DESEMPEÑO DIFICIL</t>
  </si>
  <si>
    <t>10% SBMN Carrera Referencial Lineal 2012 APS + AAPS ASIGNACIÓN DESEMPEÑO DIFICIL</t>
  </si>
  <si>
    <t>Diciembre) Tramo 1:   90% a 100% cumplimiento</t>
  </si>
  <si>
    <t>Asignación Trimestral Desempeño Colectivo  (Abril, Junio, Septiembre,</t>
  </si>
  <si>
    <t>S.B. + A.P.S.</t>
  </si>
  <si>
    <t>S.B.</t>
  </si>
  <si>
    <t>Nivel</t>
  </si>
  <si>
    <t>Bono mensual</t>
  </si>
  <si>
    <t>Base de Calculo</t>
  </si>
  <si>
    <t>Carrera Referencial</t>
  </si>
  <si>
    <t>Bono Conductores 2011</t>
  </si>
  <si>
    <t>ASIGNACION  (14)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</si>
</sst>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-* #,##0_-;\-* #,##0_-;_-* &quot;-&quot;??_-;_-@_-"/>
    <numFmt numFmtId="166" formatCode="#,###"/>
    <numFmt numFmtId="167" formatCode="#,##0.000"/>
  </numFmts>
  <fonts count="24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2"/>
      <color theme="1"/>
      <name val="Calibri"/>
      <family val="2"/>
      <scheme val="minor"/>
    </font>
    <font>
      <sz val="10"/>
      <name val="Comic Sans MS"/>
      <family val="4"/>
    </font>
    <font>
      <b/>
      <sz val="9"/>
      <name val="Comic Sans MS"/>
      <family val="4"/>
    </font>
    <font>
      <sz val="9"/>
      <name val="Comic Sans MS"/>
      <family val="4"/>
    </font>
    <font>
      <sz val="11"/>
      <name val="Comic Sans MS"/>
      <family val="4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5" fontId="6" fillId="0" borderId="1" xfId="2" applyNumberFormat="1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6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166" fontId="0" fillId="0" borderId="1" xfId="0" applyNumberFormat="1" applyBorder="1"/>
    <xf numFmtId="0" fontId="0" fillId="0" borderId="12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6" xfId="0" applyNumberFormat="1" applyBorder="1"/>
    <xf numFmtId="0" fontId="0" fillId="0" borderId="17" xfId="0" applyBorder="1" applyAlignment="1">
      <alignment horizontal="center"/>
    </xf>
    <xf numFmtId="3" fontId="0" fillId="0" borderId="18" xfId="0" applyNumberFormat="1" applyBorder="1"/>
    <xf numFmtId="3" fontId="0" fillId="0" borderId="19" xfId="0" applyNumberFormat="1" applyBorder="1"/>
    <xf numFmtId="0" fontId="0" fillId="0" borderId="0" xfId="0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3" fontId="13" fillId="3" borderId="21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3" fontId="0" fillId="0" borderId="13" xfId="0" applyNumberFormat="1" applyBorder="1"/>
    <xf numFmtId="3" fontId="0" fillId="0" borderId="14" xfId="0" applyNumberFormat="1" applyBorder="1"/>
    <xf numFmtId="3" fontId="0" fillId="0" borderId="30" xfId="0" applyNumberFormat="1" applyBorder="1"/>
    <xf numFmtId="3" fontId="0" fillId="0" borderId="4" xfId="0" applyNumberFormat="1" applyBorder="1"/>
    <xf numFmtId="3" fontId="0" fillId="0" borderId="31" xfId="0" applyNumberFormat="1" applyBorder="1"/>
    <xf numFmtId="3" fontId="0" fillId="0" borderId="25" xfId="0" applyNumberFormat="1" applyBorder="1"/>
    <xf numFmtId="0" fontId="0" fillId="0" borderId="32" xfId="0" applyBorder="1" applyAlignment="1">
      <alignment horizontal="center"/>
    </xf>
    <xf numFmtId="3" fontId="0" fillId="0" borderId="2" xfId="0" applyNumberFormat="1" applyBorder="1"/>
    <xf numFmtId="0" fontId="10" fillId="0" borderId="33" xfId="0" applyFont="1" applyBorder="1" applyAlignment="1">
      <alignment horizontal="center"/>
    </xf>
    <xf numFmtId="166" fontId="0" fillId="0" borderId="16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0" fontId="15" fillId="3" borderId="3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6" fillId="0" borderId="15" xfId="0" applyFont="1" applyBorder="1" applyAlignment="1">
      <alignment horizontal="center"/>
    </xf>
    <xf numFmtId="166" fontId="16" fillId="0" borderId="1" xfId="0" applyNumberFormat="1" applyFont="1" applyBorder="1"/>
    <xf numFmtId="166" fontId="16" fillId="0" borderId="16" xfId="0" applyNumberFormat="1" applyFont="1" applyBorder="1"/>
    <xf numFmtId="0" fontId="16" fillId="0" borderId="17" xfId="0" applyFont="1" applyBorder="1" applyAlignment="1">
      <alignment horizontal="center"/>
    </xf>
    <xf numFmtId="166" fontId="16" fillId="0" borderId="18" xfId="0" applyNumberFormat="1" applyFont="1" applyBorder="1"/>
    <xf numFmtId="166" fontId="16" fillId="0" borderId="19" xfId="0" applyNumberFormat="1" applyFont="1" applyBorder="1"/>
    <xf numFmtId="0" fontId="11" fillId="3" borderId="5" xfId="0" applyFont="1" applyFill="1" applyBorder="1" applyAlignment="1"/>
    <xf numFmtId="0" fontId="11" fillId="3" borderId="8" xfId="0" applyFont="1" applyFill="1" applyBorder="1" applyAlignment="1"/>
    <xf numFmtId="0" fontId="11" fillId="3" borderId="9" xfId="0" applyFont="1" applyFill="1" applyBorder="1" applyAlignment="1"/>
    <xf numFmtId="0" fontId="11" fillId="3" borderId="24" xfId="0" applyFont="1" applyFill="1" applyBorder="1" applyAlignment="1"/>
    <xf numFmtId="0" fontId="11" fillId="3" borderId="25" xfId="0" applyFont="1" applyFill="1" applyBorder="1" applyAlignment="1"/>
    <xf numFmtId="0" fontId="11" fillId="3" borderId="21" xfId="0" applyFont="1" applyFill="1" applyBorder="1" applyAlignment="1"/>
    <xf numFmtId="166" fontId="0" fillId="0" borderId="4" xfId="0" applyNumberFormat="1" applyBorder="1"/>
    <xf numFmtId="0" fontId="20" fillId="0" borderId="3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9" fontId="18" fillId="0" borderId="7" xfId="0" applyNumberFormat="1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6" fontId="0" fillId="0" borderId="31" xfId="0" applyNumberFormat="1" applyBorder="1"/>
    <xf numFmtId="166" fontId="0" fillId="0" borderId="3" xfId="0" applyNumberFormat="1" applyBorder="1"/>
    <xf numFmtId="166" fontId="0" fillId="0" borderId="37" xfId="0" applyNumberFormat="1" applyBorder="1"/>
    <xf numFmtId="166" fontId="0" fillId="0" borderId="38" xfId="0" applyNumberFormat="1" applyBorder="1"/>
    <xf numFmtId="166" fontId="0" fillId="0" borderId="39" xfId="0" applyNumberFormat="1" applyBorder="1"/>
    <xf numFmtId="0" fontId="19" fillId="0" borderId="10" xfId="0" applyFont="1" applyBorder="1" applyAlignment="1">
      <alignment horizontal="center"/>
    </xf>
    <xf numFmtId="166" fontId="0" fillId="0" borderId="40" xfId="0" applyNumberFormat="1" applyBorder="1" applyAlignment="1">
      <alignment horizontal="right" vertical="center" wrapText="1"/>
    </xf>
    <xf numFmtId="166" fontId="0" fillId="0" borderId="41" xfId="0" applyNumberFormat="1" applyBorder="1" applyAlignment="1">
      <alignment horizontal="right" vertical="center" wrapText="1"/>
    </xf>
    <xf numFmtId="3" fontId="6" fillId="0" borderId="1" xfId="2" applyNumberFormat="1" applyFont="1" applyBorder="1"/>
    <xf numFmtId="166" fontId="6" fillId="0" borderId="1" xfId="2" applyNumberFormat="1" applyFont="1" applyBorder="1"/>
    <xf numFmtId="0" fontId="0" fillId="0" borderId="0" xfId="0"/>
    <xf numFmtId="0" fontId="21" fillId="0" borderId="11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167" fontId="14" fillId="3" borderId="5" xfId="0" applyNumberFormat="1" applyFont="1" applyFill="1" applyBorder="1" applyAlignment="1">
      <alignment horizontal="center" vertical="center" wrapText="1"/>
    </xf>
    <xf numFmtId="167" fontId="14" fillId="3" borderId="8" xfId="0" applyNumberFormat="1" applyFont="1" applyFill="1" applyBorder="1" applyAlignment="1">
      <alignment horizontal="center" vertical="center" wrapText="1"/>
    </xf>
    <xf numFmtId="167" fontId="14" fillId="3" borderId="9" xfId="0" applyNumberFormat="1" applyFont="1" applyFill="1" applyBorder="1" applyAlignment="1">
      <alignment horizontal="center" vertical="center" wrapText="1"/>
    </xf>
    <xf numFmtId="167" fontId="14" fillId="3" borderId="22" xfId="0" applyNumberFormat="1" applyFont="1" applyFill="1" applyBorder="1" applyAlignment="1">
      <alignment horizontal="center" vertical="center" wrapText="1"/>
    </xf>
    <xf numFmtId="167" fontId="14" fillId="3" borderId="0" xfId="0" applyNumberFormat="1" applyFont="1" applyFill="1" applyBorder="1" applyAlignment="1">
      <alignment horizontal="center" vertical="center" wrapText="1"/>
    </xf>
    <xf numFmtId="167" fontId="14" fillId="3" borderId="23" xfId="0" applyNumberFormat="1" applyFont="1" applyFill="1" applyBorder="1" applyAlignment="1">
      <alignment horizontal="center" vertical="center" wrapText="1"/>
    </xf>
    <xf numFmtId="167" fontId="14" fillId="3" borderId="24" xfId="0" applyNumberFormat="1" applyFont="1" applyFill="1" applyBorder="1" applyAlignment="1">
      <alignment horizontal="center" vertical="center" wrapText="1"/>
    </xf>
    <xf numFmtId="167" fontId="14" fillId="3" borderId="25" xfId="0" applyNumberFormat="1" applyFont="1" applyFill="1" applyBorder="1" applyAlignment="1">
      <alignment horizontal="center" vertical="center" wrapText="1"/>
    </xf>
    <xf numFmtId="167" fontId="14" fillId="3" borderId="21" xfId="0" applyNumberFormat="1" applyFont="1" applyFill="1" applyBorder="1" applyAlignment="1">
      <alignment horizontal="center" vertical="center" wrapText="1"/>
    </xf>
    <xf numFmtId="0" fontId="20" fillId="0" borderId="34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20" fillId="0" borderId="22" xfId="0" applyFont="1" applyBorder="1" applyAlignment="1">
      <alignment horizontal="center" wrapText="1"/>
    </xf>
    <xf numFmtId="0" fontId="20" fillId="0" borderId="34" xfId="0" applyFont="1" applyBorder="1" applyAlignment="1">
      <alignment horizontal="center" wrapText="1"/>
    </xf>
    <xf numFmtId="0" fontId="20" fillId="0" borderId="36" xfId="0" applyFont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11" fillId="3" borderId="11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3" fontId="0" fillId="0" borderId="0" xfId="0" applyNumberFormat="1" applyFill="1" applyBorder="1"/>
    <xf numFmtId="14" fontId="0" fillId="0" borderId="0" xfId="0" applyNumberForma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0" fontId="9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2"/>
    </xf>
    <xf numFmtId="0" fontId="10" fillId="0" borderId="0" xfId="0" applyFont="1" applyFill="1" applyBorder="1" applyAlignment="1">
      <alignment horizontal="center"/>
    </xf>
    <xf numFmtId="14" fontId="0" fillId="0" borderId="0" xfId="0" applyNumberFormat="1" applyFill="1" applyBorder="1" applyAlignment="1">
      <alignment horizontal="left"/>
    </xf>
    <xf numFmtId="1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/>
    <xf numFmtId="14" fontId="0" fillId="0" borderId="0" xfId="0" applyNumberFormat="1" applyFill="1" applyBorder="1" applyAlignment="1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CL347"/>
  <sheetViews>
    <sheetView showGridLines="0" tabSelected="1" topLeftCell="AJ158" workbookViewId="0">
      <selection activeCell="AR178" sqref="AR178"/>
    </sheetView>
  </sheetViews>
  <sheetFormatPr baseColWidth="10" defaultRowHeight="15"/>
  <cols>
    <col min="1" max="1" width="2.7109375" customWidth="1"/>
    <col min="2" max="2" width="14.42578125" customWidth="1"/>
    <col min="4" max="4" width="12.42578125" customWidth="1"/>
    <col min="5" max="5" width="11.7109375" customWidth="1"/>
    <col min="6" max="12" width="11.5703125" customWidth="1"/>
    <col min="13" max="13" width="11.28515625" customWidth="1"/>
    <col min="14" max="16" width="11.5703125" customWidth="1"/>
    <col min="17" max="20" width="11.5703125" style="8" customWidth="1"/>
    <col min="21" max="21" width="11.5703125" customWidth="1"/>
    <col min="22" max="22" width="11.5703125" style="8" customWidth="1"/>
    <col min="23" max="23" width="13.42578125" customWidth="1"/>
    <col min="24" max="25" width="5" customWidth="1"/>
    <col min="26" max="26" width="18.140625" customWidth="1"/>
    <col min="27" max="27" width="14.5703125" customWidth="1"/>
    <col min="28" max="28" width="22.42578125" bestFit="1" customWidth="1"/>
    <col min="29" max="29" width="26.85546875" customWidth="1"/>
    <col min="30" max="30" width="30.42578125" customWidth="1"/>
    <col min="31" max="31" width="33.5703125" bestFit="1" customWidth="1"/>
    <col min="32" max="32" width="32.140625" bestFit="1" customWidth="1"/>
    <col min="33" max="33" width="13" customWidth="1"/>
    <col min="34" max="34" width="18" customWidth="1"/>
    <col min="35" max="35" width="12.7109375" bestFit="1" customWidth="1"/>
    <col min="36" max="36" width="15.28515625" customWidth="1"/>
    <col min="37" max="37" width="15.140625" customWidth="1"/>
    <col min="38" max="38" width="16.7109375" customWidth="1"/>
    <col min="39" max="39" width="19.85546875" customWidth="1"/>
    <col min="40" max="40" width="16.42578125" customWidth="1"/>
    <col min="44" max="44" width="15.28515625" bestFit="1" customWidth="1"/>
    <col min="45" max="45" width="13.140625" bestFit="1" customWidth="1"/>
    <col min="46" max="46" width="19.28515625" customWidth="1"/>
    <col min="47" max="47" width="16.5703125" customWidth="1"/>
  </cols>
  <sheetData>
    <row r="2" spans="2:47" ht="21.75" customHeight="1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3"/>
      <c r="AP2" s="123"/>
      <c r="AQ2" s="123"/>
      <c r="AR2" s="123"/>
      <c r="AS2" s="123"/>
      <c r="AT2" s="123"/>
      <c r="AU2" s="123"/>
    </row>
    <row r="3" spans="2:47" ht="15" customHeight="1"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3"/>
      <c r="AP3" s="123"/>
      <c r="AQ3" s="123"/>
      <c r="AR3" s="123"/>
      <c r="AS3" s="123"/>
      <c r="AT3" s="123"/>
      <c r="AU3" s="123"/>
    </row>
    <row r="4" spans="2:47"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</row>
    <row r="5" spans="2:47" ht="36">
      <c r="B5" s="1" t="s">
        <v>8</v>
      </c>
      <c r="C5" s="1" t="s">
        <v>9</v>
      </c>
      <c r="D5" s="1" t="s">
        <v>1</v>
      </c>
      <c r="E5" s="1" t="s">
        <v>2</v>
      </c>
      <c r="F5" s="1" t="s">
        <v>5</v>
      </c>
      <c r="G5" s="1" t="s">
        <v>6</v>
      </c>
      <c r="H5" s="1" t="s">
        <v>7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22</v>
      </c>
      <c r="P5" s="1" t="s">
        <v>23</v>
      </c>
      <c r="Q5" s="1" t="s">
        <v>24</v>
      </c>
      <c r="R5" s="1" t="s">
        <v>25</v>
      </c>
      <c r="S5" s="1" t="s">
        <v>26</v>
      </c>
      <c r="T5" s="1" t="s">
        <v>27</v>
      </c>
      <c r="U5" s="1" t="s">
        <v>28</v>
      </c>
      <c r="V5" s="1" t="s">
        <v>49</v>
      </c>
      <c r="W5" s="1" t="s">
        <v>3</v>
      </c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3"/>
      <c r="AP5" s="123"/>
      <c r="AQ5" s="123"/>
      <c r="AR5" s="123"/>
      <c r="AS5" s="123"/>
      <c r="AT5" s="123"/>
      <c r="AU5" s="123"/>
    </row>
    <row r="6" spans="2:47">
      <c r="B6" s="4" t="s">
        <v>10</v>
      </c>
      <c r="C6" s="2">
        <v>15</v>
      </c>
      <c r="D6" s="2" t="s">
        <v>4</v>
      </c>
      <c r="E6" s="3">
        <v>402404.50950000004</v>
      </c>
      <c r="F6" s="3">
        <v>402404.50950000004</v>
      </c>
      <c r="G6" s="3">
        <v>60360.676425000005</v>
      </c>
      <c r="H6" s="3">
        <v>15085</v>
      </c>
      <c r="I6" s="3">
        <f>+(E6+F6)*30%</f>
        <v>241442.70570000002</v>
      </c>
      <c r="J6" s="3">
        <f>+(E6+F6)*15%</f>
        <v>120721.35285000001</v>
      </c>
      <c r="K6" s="3"/>
      <c r="L6" s="3"/>
      <c r="M6" s="3"/>
      <c r="N6" s="3"/>
      <c r="O6" s="79">
        <v>37358.271853980012</v>
      </c>
      <c r="P6" s="3"/>
      <c r="Q6" s="79">
        <v>18679.135926990006</v>
      </c>
      <c r="R6" s="79">
        <v>37358.271853980012</v>
      </c>
      <c r="S6" s="79">
        <v>56037.40778097001</v>
      </c>
      <c r="T6" s="80">
        <v>497612.18109501374</v>
      </c>
      <c r="U6" s="3"/>
      <c r="V6" s="3"/>
      <c r="W6" s="3">
        <f>SUM(E6:V6)</f>
        <v>1889464.0224859337</v>
      </c>
      <c r="Z6" s="113"/>
      <c r="AA6" s="113"/>
      <c r="AB6" s="113"/>
      <c r="AC6" s="113"/>
      <c r="AD6" s="113"/>
      <c r="AE6" s="113"/>
      <c r="AF6" s="113"/>
      <c r="AG6" s="113"/>
      <c r="AH6" s="113"/>
      <c r="AI6" s="123"/>
      <c r="AJ6" s="114"/>
      <c r="AK6" s="113"/>
      <c r="AL6" s="115"/>
      <c r="AM6" s="113"/>
      <c r="AN6" s="113"/>
      <c r="AO6" s="123"/>
      <c r="AP6" s="123"/>
      <c r="AQ6" s="123"/>
      <c r="AR6" s="123"/>
      <c r="AS6" s="123"/>
      <c r="AT6" s="123"/>
      <c r="AU6" s="123"/>
    </row>
    <row r="7" spans="2:47">
      <c r="B7" s="4" t="s">
        <v>10</v>
      </c>
      <c r="C7" s="2">
        <v>14</v>
      </c>
      <c r="D7" s="2" t="s">
        <v>4</v>
      </c>
      <c r="E7" s="3">
        <v>449577.72509999998</v>
      </c>
      <c r="F7" s="3">
        <v>449577.72509999998</v>
      </c>
      <c r="G7" s="3">
        <v>67436.658765</v>
      </c>
      <c r="H7" s="3">
        <v>15085</v>
      </c>
      <c r="I7" s="3">
        <f t="shared" ref="I7:I20" si="0">+(E7+F7)*30%</f>
        <v>269746.63506</v>
      </c>
      <c r="J7" s="3">
        <f t="shared" ref="J7:J20" si="1">+(E7+F7)*15%</f>
        <v>134873.31753</v>
      </c>
      <c r="K7" s="3">
        <v>276936</v>
      </c>
      <c r="L7" s="3">
        <v>211000</v>
      </c>
      <c r="M7" s="3"/>
      <c r="N7" s="3">
        <v>12938</v>
      </c>
      <c r="O7" s="79">
        <v>40693.85879097</v>
      </c>
      <c r="P7" s="3"/>
      <c r="Q7" s="79">
        <v>18679.135926990006</v>
      </c>
      <c r="R7" s="79">
        <v>37358.271853980012</v>
      </c>
      <c r="S7" s="79">
        <v>56037.40778097001</v>
      </c>
      <c r="T7" s="80">
        <v>542042.19909572043</v>
      </c>
      <c r="U7" s="3"/>
      <c r="V7" s="3"/>
      <c r="W7" s="3">
        <f t="shared" ref="W7:W20" si="2">SUM(E7:V7)</f>
        <v>2581981.9350036304</v>
      </c>
      <c r="Z7" s="113"/>
      <c r="AA7" s="113"/>
      <c r="AB7" s="113"/>
      <c r="AC7" s="113"/>
      <c r="AD7" s="113"/>
      <c r="AE7" s="113"/>
      <c r="AF7" s="113"/>
      <c r="AG7" s="113"/>
      <c r="AH7" s="113"/>
      <c r="AI7" s="123"/>
      <c r="AJ7" s="116"/>
      <c r="AK7" s="113"/>
      <c r="AL7" s="115"/>
      <c r="AM7" s="113"/>
      <c r="AN7" s="113"/>
      <c r="AO7" s="123"/>
      <c r="AP7" s="123"/>
      <c r="AQ7" s="123"/>
      <c r="AR7" s="123"/>
      <c r="AS7" s="123"/>
      <c r="AT7" s="123"/>
      <c r="AU7" s="123"/>
    </row>
    <row r="8" spans="2:47">
      <c r="B8" s="4" t="s">
        <v>10</v>
      </c>
      <c r="C8" s="2">
        <v>13</v>
      </c>
      <c r="D8" s="2" t="s">
        <v>4</v>
      </c>
      <c r="E8" s="3">
        <v>495691.85190000001</v>
      </c>
      <c r="F8" s="3">
        <v>495691.85190000001</v>
      </c>
      <c r="G8" s="3">
        <v>74353.777784999998</v>
      </c>
      <c r="H8" s="3">
        <v>15085</v>
      </c>
      <c r="I8" s="3">
        <f t="shared" si="0"/>
        <v>297415.11113999999</v>
      </c>
      <c r="J8" s="3">
        <f t="shared" si="1"/>
        <v>148707.55557</v>
      </c>
      <c r="K8" s="3">
        <v>369250</v>
      </c>
      <c r="L8" s="3"/>
      <c r="M8" s="3"/>
      <c r="N8" s="3"/>
      <c r="O8" s="79">
        <v>44029.382844562504</v>
      </c>
      <c r="P8" s="3"/>
      <c r="Q8" s="79">
        <v>18679.135926990006</v>
      </c>
      <c r="R8" s="79">
        <v>37358.271853980012</v>
      </c>
      <c r="S8" s="79">
        <v>56037.40778097001</v>
      </c>
      <c r="T8" s="80">
        <v>586471.37948957249</v>
      </c>
      <c r="U8" s="3"/>
      <c r="V8" s="3"/>
      <c r="W8" s="3">
        <f t="shared" si="2"/>
        <v>2638770.7261910746</v>
      </c>
      <c r="Z8" s="113"/>
      <c r="AA8" s="113"/>
      <c r="AB8" s="113"/>
      <c r="AC8" s="113"/>
      <c r="AD8" s="113"/>
      <c r="AE8" s="113"/>
      <c r="AF8" s="113"/>
      <c r="AG8" s="113"/>
      <c r="AH8" s="113"/>
      <c r="AI8" s="123"/>
      <c r="AJ8" s="116"/>
      <c r="AK8" s="113"/>
      <c r="AL8" s="115"/>
      <c r="AM8" s="113"/>
      <c r="AN8" s="113"/>
      <c r="AO8" s="123"/>
      <c r="AP8" s="123"/>
      <c r="AQ8" s="123"/>
      <c r="AR8" s="123"/>
      <c r="AS8" s="123"/>
      <c r="AT8" s="123"/>
      <c r="AU8" s="123"/>
    </row>
    <row r="9" spans="2:47">
      <c r="B9" s="4" t="s">
        <v>10</v>
      </c>
      <c r="C9" s="2">
        <v>12</v>
      </c>
      <c r="D9" s="2" t="s">
        <v>4</v>
      </c>
      <c r="E9" s="3">
        <v>541792.84950000001</v>
      </c>
      <c r="F9" s="3">
        <v>541792.84950000001</v>
      </c>
      <c r="G9" s="3">
        <v>81268.927425000002</v>
      </c>
      <c r="H9" s="3">
        <v>15085</v>
      </c>
      <c r="I9" s="3">
        <f t="shared" si="0"/>
        <v>325075.70970000001</v>
      </c>
      <c r="J9" s="3">
        <f t="shared" si="1"/>
        <v>162537.85485</v>
      </c>
      <c r="K9" s="3">
        <v>369250</v>
      </c>
      <c r="L9" s="3"/>
      <c r="M9" s="3"/>
      <c r="N9" s="3">
        <v>127126</v>
      </c>
      <c r="O9" s="79">
        <v>47364.969781552507</v>
      </c>
      <c r="P9" s="3"/>
      <c r="Q9" s="79">
        <v>18679.135926990006</v>
      </c>
      <c r="R9" s="79">
        <v>37358.271853980012</v>
      </c>
      <c r="S9" s="79">
        <v>56037.40778097001</v>
      </c>
      <c r="T9" s="80">
        <v>630901.3974902794</v>
      </c>
      <c r="U9" s="3"/>
      <c r="V9" s="3"/>
      <c r="W9" s="3">
        <f t="shared" si="2"/>
        <v>2954270.3738087718</v>
      </c>
      <c r="Z9" s="113"/>
      <c r="AA9" s="113"/>
      <c r="AB9" s="113"/>
      <c r="AC9" s="113"/>
      <c r="AD9" s="113"/>
      <c r="AE9" s="113"/>
      <c r="AF9" s="113"/>
      <c r="AG9" s="113"/>
      <c r="AH9" s="113"/>
      <c r="AI9" s="123"/>
      <c r="AJ9" s="116"/>
      <c r="AK9" s="113"/>
      <c r="AL9" s="115"/>
      <c r="AM9" s="113"/>
      <c r="AN9" s="113"/>
      <c r="AO9" s="123"/>
      <c r="AP9" s="123"/>
      <c r="AQ9" s="123"/>
      <c r="AR9" s="123"/>
      <c r="AS9" s="123"/>
      <c r="AT9" s="123"/>
      <c r="AU9" s="123"/>
    </row>
    <row r="10" spans="2:47">
      <c r="B10" s="4" t="s">
        <v>10</v>
      </c>
      <c r="C10" s="2">
        <v>11</v>
      </c>
      <c r="D10" s="2" t="s">
        <v>4</v>
      </c>
      <c r="E10" s="3">
        <v>587906.97629999998</v>
      </c>
      <c r="F10" s="3">
        <v>587906.97629999998</v>
      </c>
      <c r="G10" s="3">
        <v>88186.046445</v>
      </c>
      <c r="H10" s="3">
        <v>15085</v>
      </c>
      <c r="I10" s="3">
        <f t="shared" si="0"/>
        <v>352744.18578</v>
      </c>
      <c r="J10" s="3">
        <f t="shared" si="1"/>
        <v>176372.09289</v>
      </c>
      <c r="K10" s="3">
        <v>369250</v>
      </c>
      <c r="L10" s="3"/>
      <c r="M10" s="3"/>
      <c r="N10" s="3">
        <v>33361</v>
      </c>
      <c r="O10" s="79">
        <v>50700.493835144996</v>
      </c>
      <c r="P10" s="3"/>
      <c r="Q10" s="79">
        <v>18679.135926990006</v>
      </c>
      <c r="R10" s="79">
        <v>37358.271853980012</v>
      </c>
      <c r="S10" s="79">
        <v>56037.40778097001</v>
      </c>
      <c r="T10" s="80">
        <v>675330.57788413134</v>
      </c>
      <c r="U10" s="3"/>
      <c r="V10" s="3"/>
      <c r="W10" s="3">
        <f t="shared" si="2"/>
        <v>3048918.1649962161</v>
      </c>
      <c r="Z10" s="113"/>
      <c r="AA10" s="113"/>
      <c r="AB10" s="113"/>
      <c r="AC10" s="113"/>
      <c r="AD10" s="113"/>
      <c r="AE10" s="113"/>
      <c r="AF10" s="113"/>
      <c r="AG10" s="113"/>
      <c r="AH10" s="113"/>
      <c r="AI10" s="123"/>
      <c r="AJ10" s="116"/>
      <c r="AK10" s="113"/>
      <c r="AL10" s="115"/>
      <c r="AM10" s="113"/>
      <c r="AN10" s="113"/>
      <c r="AO10" s="123"/>
      <c r="AP10" s="123"/>
      <c r="AQ10" s="123"/>
      <c r="AR10" s="123"/>
      <c r="AS10" s="123"/>
      <c r="AT10" s="123"/>
      <c r="AU10" s="123"/>
    </row>
    <row r="11" spans="2:47">
      <c r="B11" s="4" t="s">
        <v>10</v>
      </c>
      <c r="C11" s="2">
        <v>10</v>
      </c>
      <c r="D11" s="2" t="s">
        <v>4</v>
      </c>
      <c r="E11" s="3">
        <v>634022.19719999994</v>
      </c>
      <c r="F11" s="3">
        <v>634022.19719999994</v>
      </c>
      <c r="G11" s="3">
        <v>95103.329579999991</v>
      </c>
      <c r="H11" s="3">
        <v>15085</v>
      </c>
      <c r="I11" s="3">
        <f t="shared" si="0"/>
        <v>380413.31831999996</v>
      </c>
      <c r="J11" s="3">
        <f t="shared" si="1"/>
        <v>190206.65915999998</v>
      </c>
      <c r="K11" s="3"/>
      <c r="L11" s="3"/>
      <c r="M11" s="3"/>
      <c r="N11" s="3">
        <v>18714</v>
      </c>
      <c r="O11" s="79">
        <v>54036.080772134999</v>
      </c>
      <c r="P11" s="3"/>
      <c r="Q11" s="79">
        <v>18679.135926990006</v>
      </c>
      <c r="R11" s="79">
        <v>37358.271853980012</v>
      </c>
      <c r="S11" s="79">
        <v>56037.40778097001</v>
      </c>
      <c r="T11" s="80">
        <v>719760.59588483826</v>
      </c>
      <c r="U11" s="3"/>
      <c r="V11" s="3"/>
      <c r="W11" s="3">
        <f t="shared" si="2"/>
        <v>2853438.1936789132</v>
      </c>
      <c r="Z11" s="113"/>
      <c r="AA11" s="113"/>
      <c r="AB11" s="113"/>
      <c r="AC11" s="113"/>
      <c r="AD11" s="113"/>
      <c r="AE11" s="113"/>
      <c r="AF11" s="113"/>
      <c r="AG11" s="113"/>
      <c r="AH11" s="113"/>
      <c r="AI11" s="123"/>
      <c r="AJ11" s="116"/>
      <c r="AK11" s="113"/>
      <c r="AL11" s="115"/>
      <c r="AM11" s="113"/>
      <c r="AN11" s="113"/>
      <c r="AO11" s="123"/>
      <c r="AP11" s="123"/>
      <c r="AQ11" s="123"/>
      <c r="AR11" s="123"/>
      <c r="AS11" s="123"/>
      <c r="AT11" s="123"/>
      <c r="AU11" s="123"/>
    </row>
    <row r="12" spans="2:47">
      <c r="B12" s="4" t="s">
        <v>10</v>
      </c>
      <c r="C12" s="2">
        <v>9</v>
      </c>
      <c r="D12" s="2" t="s">
        <v>4</v>
      </c>
      <c r="E12" s="3">
        <v>680129.75939999998</v>
      </c>
      <c r="F12" s="3">
        <v>680129.75939999998</v>
      </c>
      <c r="G12" s="3">
        <v>102019.46390999999</v>
      </c>
      <c r="H12" s="3">
        <v>15085</v>
      </c>
      <c r="I12" s="3">
        <f t="shared" si="0"/>
        <v>408077.85563999997</v>
      </c>
      <c r="J12" s="3">
        <f t="shared" si="1"/>
        <v>204038.92781999998</v>
      </c>
      <c r="K12" s="3"/>
      <c r="L12" s="3"/>
      <c r="M12" s="3"/>
      <c r="N12" s="3"/>
      <c r="O12" s="79">
        <v>57371.604825727518</v>
      </c>
      <c r="P12" s="3"/>
      <c r="Q12" s="79">
        <v>18679.135926990006</v>
      </c>
      <c r="R12" s="79">
        <v>37358.271853980012</v>
      </c>
      <c r="S12" s="79">
        <v>56037.40778097001</v>
      </c>
      <c r="T12" s="80">
        <v>764189.77627869043</v>
      </c>
      <c r="U12" s="3"/>
      <c r="V12" s="3"/>
      <c r="W12" s="3">
        <f t="shared" si="2"/>
        <v>3023116.9628363578</v>
      </c>
      <c r="Z12" s="113"/>
      <c r="AA12" s="113"/>
      <c r="AB12" s="113"/>
      <c r="AC12" s="113"/>
      <c r="AD12" s="113"/>
      <c r="AE12" s="113"/>
      <c r="AF12" s="113"/>
      <c r="AG12" s="113"/>
      <c r="AH12" s="113"/>
      <c r="AI12" s="123"/>
      <c r="AJ12" s="116"/>
      <c r="AK12" s="113"/>
      <c r="AL12" s="115"/>
      <c r="AM12" s="113"/>
      <c r="AN12" s="113"/>
      <c r="AO12" s="123"/>
      <c r="AP12" s="123"/>
      <c r="AQ12" s="123"/>
      <c r="AR12" s="123"/>
      <c r="AS12" s="123"/>
      <c r="AT12" s="123"/>
      <c r="AU12" s="123"/>
    </row>
    <row r="13" spans="2:47">
      <c r="B13" s="4" t="s">
        <v>10</v>
      </c>
      <c r="C13" s="2">
        <v>8</v>
      </c>
      <c r="D13" s="2" t="s">
        <v>4</v>
      </c>
      <c r="E13" s="3">
        <v>726239.5098</v>
      </c>
      <c r="F13" s="3">
        <v>726239.5098</v>
      </c>
      <c r="G13" s="3">
        <v>108935.92646999999</v>
      </c>
      <c r="H13" s="3">
        <v>15085</v>
      </c>
      <c r="I13" s="3">
        <f t="shared" si="0"/>
        <v>435743.70587999996</v>
      </c>
      <c r="J13" s="3">
        <f t="shared" si="1"/>
        <v>217871.85293999998</v>
      </c>
      <c r="K13" s="3">
        <v>369250</v>
      </c>
      <c r="L13" s="3"/>
      <c r="M13" s="3"/>
      <c r="N13" s="3"/>
      <c r="O13" s="79">
        <v>60707.191762717499</v>
      </c>
      <c r="P13" s="3"/>
      <c r="Q13" s="79">
        <v>18679.135926990006</v>
      </c>
      <c r="R13" s="79">
        <v>37358.271853980012</v>
      </c>
      <c r="S13" s="79">
        <v>56037.40778097001</v>
      </c>
      <c r="T13" s="80">
        <v>808619.794279397</v>
      </c>
      <c r="U13" s="3"/>
      <c r="V13" s="3"/>
      <c r="W13" s="3">
        <f t="shared" si="2"/>
        <v>3580767.3064940544</v>
      </c>
      <c r="Z13" s="113"/>
      <c r="AA13" s="113"/>
      <c r="AB13" s="113"/>
      <c r="AC13" s="113"/>
      <c r="AD13" s="113"/>
      <c r="AE13" s="113"/>
      <c r="AF13" s="113"/>
      <c r="AG13" s="113"/>
      <c r="AH13" s="113"/>
      <c r="AI13" s="123"/>
      <c r="AJ13" s="116"/>
      <c r="AK13" s="113"/>
      <c r="AL13" s="115"/>
      <c r="AM13" s="113"/>
      <c r="AN13" s="113"/>
      <c r="AO13" s="123"/>
      <c r="AP13" s="123"/>
      <c r="AQ13" s="123"/>
      <c r="AR13" s="123"/>
      <c r="AS13" s="123"/>
      <c r="AT13" s="123"/>
      <c r="AU13" s="123"/>
    </row>
    <row r="14" spans="2:47">
      <c r="B14" s="4" t="s">
        <v>10</v>
      </c>
      <c r="C14" s="2">
        <v>7</v>
      </c>
      <c r="D14" s="2" t="s">
        <v>4</v>
      </c>
      <c r="E14" s="3">
        <v>772351.44839999999</v>
      </c>
      <c r="F14" s="3">
        <v>772351.44839999999</v>
      </c>
      <c r="G14" s="3">
        <v>115852.71725999999</v>
      </c>
      <c r="H14" s="3">
        <v>15085</v>
      </c>
      <c r="I14" s="3">
        <f t="shared" si="0"/>
        <v>463410.86903999996</v>
      </c>
      <c r="J14" s="3">
        <f t="shared" si="1"/>
        <v>231705.43451999998</v>
      </c>
      <c r="K14" s="3"/>
      <c r="L14" s="3"/>
      <c r="M14" s="3"/>
      <c r="N14" s="3"/>
      <c r="O14" s="79">
        <v>64042.778699707502</v>
      </c>
      <c r="P14" s="3"/>
      <c r="Q14" s="79">
        <v>18679.135926990006</v>
      </c>
      <c r="R14" s="79">
        <v>37358.271853980012</v>
      </c>
      <c r="S14" s="79">
        <v>56037.40778097001</v>
      </c>
      <c r="T14" s="80">
        <v>853049.81228010391</v>
      </c>
      <c r="U14" s="3"/>
      <c r="V14" s="3"/>
      <c r="W14" s="3">
        <f t="shared" si="2"/>
        <v>3399924.3241617517</v>
      </c>
      <c r="Z14" s="113"/>
      <c r="AA14" s="113"/>
      <c r="AB14" s="113"/>
      <c r="AC14" s="113"/>
      <c r="AD14" s="113"/>
      <c r="AE14" s="113"/>
      <c r="AF14" s="113"/>
      <c r="AG14" s="113"/>
      <c r="AH14" s="113"/>
      <c r="AI14" s="123"/>
      <c r="AJ14" s="116"/>
      <c r="AK14" s="113"/>
      <c r="AL14" s="115"/>
      <c r="AM14" s="113"/>
      <c r="AN14" s="113"/>
      <c r="AO14" s="123"/>
      <c r="AP14" s="123"/>
      <c r="AQ14" s="123"/>
      <c r="AR14" s="123"/>
      <c r="AS14" s="123"/>
      <c r="AT14" s="123"/>
      <c r="AU14" s="123"/>
    </row>
    <row r="15" spans="2:47">
      <c r="B15" s="4" t="s">
        <v>10</v>
      </c>
      <c r="C15" s="2">
        <v>6</v>
      </c>
      <c r="D15" s="2" t="s">
        <v>4</v>
      </c>
      <c r="E15" s="3">
        <v>818465.57519999996</v>
      </c>
      <c r="F15" s="3">
        <v>818465.57519999996</v>
      </c>
      <c r="G15" s="3">
        <v>122769.83627999999</v>
      </c>
      <c r="H15" s="3">
        <v>15085</v>
      </c>
      <c r="I15" s="3">
        <f t="shared" si="0"/>
        <v>491079.34511999995</v>
      </c>
      <c r="J15" s="3">
        <f t="shared" si="1"/>
        <v>245539.67255999998</v>
      </c>
      <c r="K15" s="3"/>
      <c r="L15" s="3"/>
      <c r="M15" s="3"/>
      <c r="N15" s="3"/>
      <c r="O15" s="79">
        <v>67378.302753300013</v>
      </c>
      <c r="P15" s="3"/>
      <c r="Q15" s="79">
        <v>18679.135926990006</v>
      </c>
      <c r="R15" s="79">
        <v>37358.271853980012</v>
      </c>
      <c r="S15" s="79">
        <v>56037.40778097001</v>
      </c>
      <c r="T15" s="80">
        <v>897478.99267395609</v>
      </c>
      <c r="U15" s="3"/>
      <c r="V15" s="3"/>
      <c r="W15" s="3">
        <f t="shared" si="2"/>
        <v>3588337.1153491959</v>
      </c>
      <c r="Z15" s="113"/>
      <c r="AA15" s="113"/>
      <c r="AB15" s="113"/>
      <c r="AC15" s="113"/>
      <c r="AD15" s="113"/>
      <c r="AE15" s="113"/>
      <c r="AF15" s="113"/>
      <c r="AG15" s="113"/>
      <c r="AH15" s="113"/>
      <c r="AI15" s="123"/>
      <c r="AJ15" s="116"/>
      <c r="AK15" s="113"/>
      <c r="AL15" s="115"/>
      <c r="AM15" s="113"/>
      <c r="AN15" s="113"/>
      <c r="AO15" s="123"/>
      <c r="AP15" s="123"/>
      <c r="AQ15" s="123"/>
      <c r="AR15" s="123"/>
      <c r="AS15" s="123"/>
      <c r="AT15" s="123"/>
      <c r="AU15" s="123"/>
    </row>
    <row r="16" spans="2:47">
      <c r="B16" s="4" t="s">
        <v>10</v>
      </c>
      <c r="C16" s="2">
        <v>5</v>
      </c>
      <c r="D16" s="2" t="s">
        <v>4</v>
      </c>
      <c r="E16" s="3">
        <v>864575.3256000001</v>
      </c>
      <c r="F16" s="3">
        <v>864575.3256000001</v>
      </c>
      <c r="G16" s="3">
        <v>129686.29884</v>
      </c>
      <c r="H16" s="3">
        <v>15085</v>
      </c>
      <c r="I16" s="3">
        <f t="shared" si="0"/>
        <v>518745.19536000001</v>
      </c>
      <c r="J16" s="3">
        <f t="shared" si="1"/>
        <v>259372.59768000001</v>
      </c>
      <c r="K16" s="3"/>
      <c r="L16" s="3"/>
      <c r="M16" s="3"/>
      <c r="N16" s="3"/>
      <c r="O16" s="79">
        <v>70713.889690290001</v>
      </c>
      <c r="P16" s="3"/>
      <c r="Q16" s="79">
        <v>18679.135926990006</v>
      </c>
      <c r="R16" s="79">
        <v>37358.271853980012</v>
      </c>
      <c r="S16" s="79">
        <v>56037.40778097001</v>
      </c>
      <c r="T16" s="80">
        <v>941909.01067466289</v>
      </c>
      <c r="U16" s="3"/>
      <c r="V16" s="3"/>
      <c r="W16" s="3">
        <f t="shared" si="2"/>
        <v>3776737.4590068934</v>
      </c>
      <c r="Z16" s="113"/>
      <c r="AA16" s="113"/>
      <c r="AB16" s="113"/>
      <c r="AC16" s="113"/>
      <c r="AD16" s="113"/>
      <c r="AE16" s="113"/>
      <c r="AF16" s="113"/>
      <c r="AG16" s="113"/>
      <c r="AH16" s="113"/>
      <c r="AI16" s="123"/>
      <c r="AJ16" s="116"/>
      <c r="AK16" s="113"/>
      <c r="AL16" s="115"/>
      <c r="AM16" s="113"/>
      <c r="AN16" s="113"/>
      <c r="AO16" s="123"/>
      <c r="AP16" s="123"/>
      <c r="AQ16" s="123"/>
      <c r="AR16" s="123"/>
      <c r="AS16" s="123"/>
      <c r="AT16" s="123"/>
      <c r="AU16" s="123"/>
    </row>
    <row r="17" spans="2:48">
      <c r="B17" s="4" t="s">
        <v>10</v>
      </c>
      <c r="C17" s="2">
        <v>4</v>
      </c>
      <c r="D17" s="2" t="s">
        <v>4</v>
      </c>
      <c r="E17" s="3">
        <v>910683.98190000001</v>
      </c>
      <c r="F17" s="3">
        <v>910683.98190000001</v>
      </c>
      <c r="G17" s="3">
        <v>136602.597285</v>
      </c>
      <c r="H17" s="3">
        <v>15085</v>
      </c>
      <c r="I17" s="3">
        <f t="shared" si="0"/>
        <v>546410.38913999998</v>
      </c>
      <c r="J17" s="3">
        <f t="shared" si="1"/>
        <v>273205.19456999999</v>
      </c>
      <c r="K17" s="3"/>
      <c r="L17" s="3"/>
      <c r="M17" s="3"/>
      <c r="N17" s="3"/>
      <c r="O17" s="79">
        <v>74049.413743882498</v>
      </c>
      <c r="P17" s="3"/>
      <c r="Q17" s="79">
        <v>18679.135926990006</v>
      </c>
      <c r="R17" s="79">
        <v>37358.271853980012</v>
      </c>
      <c r="S17" s="79">
        <v>56037.40778097001</v>
      </c>
      <c r="T17" s="80">
        <v>986338.19106851495</v>
      </c>
      <c r="U17" s="3"/>
      <c r="V17" s="3"/>
      <c r="W17" s="3">
        <f t="shared" si="2"/>
        <v>3965133.5651693372</v>
      </c>
      <c r="Z17" s="113"/>
      <c r="AA17" s="113"/>
      <c r="AB17" s="113"/>
      <c r="AC17" s="113"/>
      <c r="AD17" s="113"/>
      <c r="AE17" s="113"/>
      <c r="AF17" s="113"/>
      <c r="AG17" s="113"/>
      <c r="AH17" s="113"/>
      <c r="AI17" s="123"/>
      <c r="AJ17" s="116"/>
      <c r="AK17" s="113"/>
      <c r="AL17" s="115"/>
      <c r="AM17" s="113"/>
      <c r="AN17" s="113"/>
      <c r="AO17" s="123"/>
      <c r="AP17" s="123"/>
      <c r="AQ17" s="123"/>
      <c r="AR17" s="123"/>
      <c r="AS17" s="123"/>
      <c r="AT17" s="123"/>
      <c r="AU17" s="123"/>
    </row>
    <row r="18" spans="2:48">
      <c r="B18" s="4" t="s">
        <v>10</v>
      </c>
      <c r="C18" s="2">
        <v>3</v>
      </c>
      <c r="D18" s="2" t="s">
        <v>4</v>
      </c>
      <c r="E18" s="3">
        <v>956794.82640000002</v>
      </c>
      <c r="F18" s="3">
        <v>956794.82640000002</v>
      </c>
      <c r="G18" s="3">
        <v>143519.22396</v>
      </c>
      <c r="H18" s="3">
        <v>15085</v>
      </c>
      <c r="I18" s="3">
        <f t="shared" si="0"/>
        <v>574076.89584000001</v>
      </c>
      <c r="J18" s="3">
        <f t="shared" si="1"/>
        <v>287038.44792000001</v>
      </c>
      <c r="K18" s="3"/>
      <c r="L18" s="3"/>
      <c r="M18" s="3"/>
      <c r="N18" s="3"/>
      <c r="O18" s="79">
        <v>77385.000680872516</v>
      </c>
      <c r="P18" s="3"/>
      <c r="Q18" s="79">
        <v>18679.135926990006</v>
      </c>
      <c r="R18" s="79">
        <v>37358.271853980012</v>
      </c>
      <c r="S18" s="79">
        <v>56037.40778097001</v>
      </c>
      <c r="T18" s="80">
        <v>1030768.2090692217</v>
      </c>
      <c r="U18" s="3"/>
      <c r="V18" s="3"/>
      <c r="W18" s="3">
        <f t="shared" si="2"/>
        <v>4153537.2458320349</v>
      </c>
      <c r="Z18" s="113"/>
      <c r="AA18" s="113"/>
      <c r="AB18" s="113"/>
      <c r="AC18" s="113"/>
      <c r="AD18" s="113"/>
      <c r="AE18" s="113"/>
      <c r="AF18" s="113"/>
      <c r="AG18" s="113"/>
      <c r="AH18" s="113"/>
      <c r="AI18" s="123"/>
      <c r="AJ18" s="116"/>
      <c r="AK18" s="113"/>
      <c r="AL18" s="115"/>
      <c r="AM18" s="113"/>
      <c r="AN18" s="113"/>
      <c r="AO18" s="123"/>
      <c r="AP18" s="123"/>
      <c r="AQ18" s="123"/>
      <c r="AR18" s="123"/>
      <c r="AS18" s="123"/>
      <c r="AT18" s="123"/>
      <c r="AU18" s="123"/>
    </row>
    <row r="19" spans="2:48">
      <c r="B19" s="4" t="s">
        <v>10</v>
      </c>
      <c r="C19" s="2">
        <v>2</v>
      </c>
      <c r="D19" s="2" t="s">
        <v>4</v>
      </c>
      <c r="E19" s="3">
        <v>1002905.6709</v>
      </c>
      <c r="F19" s="3">
        <v>1002905.6709</v>
      </c>
      <c r="G19" s="3">
        <v>150435.85063500001</v>
      </c>
      <c r="H19" s="3">
        <v>15085</v>
      </c>
      <c r="I19" s="3">
        <f t="shared" si="0"/>
        <v>601743.40254000004</v>
      </c>
      <c r="J19" s="3">
        <f t="shared" si="1"/>
        <v>300871.70127000002</v>
      </c>
      <c r="K19" s="3"/>
      <c r="L19" s="3"/>
      <c r="M19" s="3"/>
      <c r="N19" s="3"/>
      <c r="O19" s="79">
        <v>80720.524734464998</v>
      </c>
      <c r="P19" s="3"/>
      <c r="Q19" s="79">
        <v>18679.135926990006</v>
      </c>
      <c r="R19" s="79">
        <v>37358.271853980012</v>
      </c>
      <c r="S19" s="79">
        <v>56037.40778097001</v>
      </c>
      <c r="T19" s="80">
        <v>1075197.3894630736</v>
      </c>
      <c r="U19" s="3"/>
      <c r="V19" s="3"/>
      <c r="W19" s="3">
        <f t="shared" si="2"/>
        <v>4341940.0260044783</v>
      </c>
      <c r="Z19" s="113"/>
      <c r="AA19" s="113"/>
      <c r="AB19" s="113"/>
      <c r="AC19" s="113"/>
      <c r="AD19" s="113"/>
      <c r="AE19" s="113"/>
      <c r="AF19" s="113"/>
      <c r="AG19" s="113"/>
      <c r="AH19" s="113"/>
      <c r="AI19" s="123"/>
      <c r="AJ19" s="116"/>
      <c r="AK19" s="113"/>
      <c r="AL19" s="115"/>
      <c r="AM19" s="113"/>
      <c r="AN19" s="113"/>
      <c r="AO19" s="123"/>
      <c r="AP19" s="123"/>
      <c r="AQ19" s="123"/>
      <c r="AR19" s="123"/>
      <c r="AS19" s="123"/>
      <c r="AT19" s="123"/>
      <c r="AU19" s="123"/>
    </row>
    <row r="20" spans="2:48">
      <c r="B20" s="4" t="s">
        <v>10</v>
      </c>
      <c r="C20" s="2">
        <v>1</v>
      </c>
      <c r="D20" s="2" t="s">
        <v>4</v>
      </c>
      <c r="E20" s="3">
        <v>1049017.6095</v>
      </c>
      <c r="F20" s="3">
        <v>1049017.6095</v>
      </c>
      <c r="G20" s="3">
        <v>157352.64142500001</v>
      </c>
      <c r="H20" s="3">
        <v>15085</v>
      </c>
      <c r="I20" s="3">
        <f t="shared" si="0"/>
        <v>629410.56570000004</v>
      </c>
      <c r="J20" s="3">
        <f t="shared" si="1"/>
        <v>314705.28285000002</v>
      </c>
      <c r="K20" s="3"/>
      <c r="L20" s="3"/>
      <c r="M20" s="3"/>
      <c r="N20" s="3"/>
      <c r="O20" s="79">
        <v>84056.111671455015</v>
      </c>
      <c r="P20" s="3"/>
      <c r="Q20" s="79">
        <v>18679.135926990006</v>
      </c>
      <c r="R20" s="79">
        <v>37358.271853980012</v>
      </c>
      <c r="S20" s="79">
        <v>56037.40778097001</v>
      </c>
      <c r="T20" s="80">
        <v>1119627.4074637806</v>
      </c>
      <c r="U20" s="3"/>
      <c r="V20" s="3"/>
      <c r="W20" s="3">
        <f t="shared" si="2"/>
        <v>4530347.0436721761</v>
      </c>
      <c r="Z20" s="113"/>
      <c r="AA20" s="113"/>
      <c r="AB20" s="113"/>
      <c r="AC20" s="113"/>
      <c r="AD20" s="113"/>
      <c r="AE20" s="113"/>
      <c r="AF20" s="113"/>
      <c r="AG20" s="113"/>
      <c r="AH20" s="113"/>
      <c r="AI20" s="123"/>
      <c r="AJ20" s="116"/>
      <c r="AK20" s="113"/>
      <c r="AL20" s="115"/>
      <c r="AM20" s="113"/>
      <c r="AN20" s="113"/>
      <c r="AO20" s="123"/>
      <c r="AP20" s="123"/>
      <c r="AQ20" s="123"/>
      <c r="AR20" s="123"/>
      <c r="AS20" s="123"/>
      <c r="AT20" s="123"/>
      <c r="AU20" s="123"/>
    </row>
    <row r="21" spans="2:48">
      <c r="Z21" s="113"/>
      <c r="AA21" s="113"/>
      <c r="AB21" s="113"/>
      <c r="AC21" s="113"/>
      <c r="AD21" s="113"/>
      <c r="AE21" s="113"/>
      <c r="AF21" s="113"/>
      <c r="AG21" s="113"/>
      <c r="AH21" s="113"/>
      <c r="AI21" s="123"/>
      <c r="AJ21" s="116"/>
      <c r="AK21" s="113"/>
      <c r="AL21" s="115"/>
      <c r="AM21" s="113"/>
      <c r="AN21" s="113"/>
      <c r="AO21" s="123"/>
      <c r="AP21" s="123"/>
      <c r="AQ21" s="123"/>
      <c r="AR21" s="123"/>
      <c r="AS21" s="123"/>
      <c r="AT21" s="123"/>
      <c r="AU21" s="123"/>
      <c r="AV21" s="81"/>
    </row>
    <row r="22" spans="2:48" ht="36">
      <c r="B22" s="1" t="s">
        <v>8</v>
      </c>
      <c r="C22" s="1" t="s">
        <v>9</v>
      </c>
      <c r="D22" s="1" t="s">
        <v>1</v>
      </c>
      <c r="E22" s="1" t="s">
        <v>2</v>
      </c>
      <c r="F22" s="1" t="s">
        <v>5</v>
      </c>
      <c r="G22" s="1" t="s">
        <v>6</v>
      </c>
      <c r="H22" s="1" t="s">
        <v>7</v>
      </c>
      <c r="I22" s="1" t="s">
        <v>16</v>
      </c>
      <c r="J22" s="1" t="s">
        <v>17</v>
      </c>
      <c r="K22" s="1" t="s">
        <v>18</v>
      </c>
      <c r="L22" s="1" t="s">
        <v>19</v>
      </c>
      <c r="M22" s="1" t="s">
        <v>20</v>
      </c>
      <c r="N22" s="1" t="s">
        <v>21</v>
      </c>
      <c r="O22" s="1" t="s">
        <v>22</v>
      </c>
      <c r="P22" s="1" t="s">
        <v>23</v>
      </c>
      <c r="Q22" s="1" t="s">
        <v>24</v>
      </c>
      <c r="R22" s="1" t="s">
        <v>25</v>
      </c>
      <c r="S22" s="1" t="s">
        <v>26</v>
      </c>
      <c r="T22" s="1" t="s">
        <v>27</v>
      </c>
      <c r="U22" s="1" t="s">
        <v>28</v>
      </c>
      <c r="V22" s="1" t="s">
        <v>49</v>
      </c>
      <c r="W22" s="1" t="s">
        <v>3</v>
      </c>
      <c r="Z22" s="113"/>
      <c r="AA22" s="113"/>
      <c r="AB22" s="113"/>
      <c r="AC22" s="113"/>
      <c r="AD22" s="113"/>
      <c r="AE22" s="113"/>
      <c r="AF22" s="113"/>
      <c r="AG22" s="113"/>
      <c r="AH22" s="113"/>
      <c r="AI22" s="123"/>
      <c r="AJ22" s="116"/>
      <c r="AK22" s="113"/>
      <c r="AL22" s="115"/>
      <c r="AM22" s="113"/>
      <c r="AN22" s="113"/>
      <c r="AO22" s="123"/>
      <c r="AP22" s="123"/>
      <c r="AQ22" s="123"/>
      <c r="AR22" s="123"/>
      <c r="AS22" s="123"/>
      <c r="AT22" s="123"/>
      <c r="AU22" s="123"/>
      <c r="AV22" s="81"/>
    </row>
    <row r="23" spans="2:48">
      <c r="B23" s="4" t="s">
        <v>11</v>
      </c>
      <c r="C23" s="2">
        <v>15</v>
      </c>
      <c r="D23" s="2" t="s">
        <v>4</v>
      </c>
      <c r="E23" s="3">
        <v>306539.46749999997</v>
      </c>
      <c r="F23" s="3">
        <v>306539.46749999997</v>
      </c>
      <c r="G23" s="3">
        <v>45980.920124999997</v>
      </c>
      <c r="H23" s="3">
        <v>15085</v>
      </c>
      <c r="I23" s="3">
        <f>+(E23+F23)*30%</f>
        <v>183923.68049999999</v>
      </c>
      <c r="J23" s="3">
        <f>+(E23+F23)*15%</f>
        <v>91961.840249999994</v>
      </c>
      <c r="K23" s="3"/>
      <c r="L23" s="3"/>
      <c r="M23" s="3"/>
      <c r="N23" s="3"/>
      <c r="O23" s="79">
        <v>28383.050295599998</v>
      </c>
      <c r="P23" s="3"/>
      <c r="Q23" s="79">
        <v>14191.525147799999</v>
      </c>
      <c r="R23" s="79">
        <v>28383.050295599998</v>
      </c>
      <c r="S23" s="79">
        <v>42574.575443399997</v>
      </c>
      <c r="T23" s="80">
        <v>378062.229937392</v>
      </c>
      <c r="U23" s="3"/>
      <c r="V23" s="3"/>
      <c r="W23" s="3">
        <f>SUM(E23:V23)</f>
        <v>1441624.8069947918</v>
      </c>
      <c r="Z23" s="113"/>
      <c r="AA23" s="113"/>
      <c r="AB23" s="113"/>
      <c r="AC23" s="113"/>
      <c r="AD23" s="113"/>
      <c r="AE23" s="113"/>
      <c r="AF23" s="113"/>
      <c r="AG23" s="113"/>
      <c r="AH23" s="113"/>
      <c r="AI23" s="123"/>
      <c r="AJ23" s="116"/>
      <c r="AK23" s="113"/>
      <c r="AL23" s="115"/>
      <c r="AM23" s="113"/>
      <c r="AN23" s="113"/>
      <c r="AO23" s="123"/>
      <c r="AP23" s="123"/>
      <c r="AQ23" s="123"/>
      <c r="AR23" s="123"/>
      <c r="AS23" s="123"/>
      <c r="AT23" s="123"/>
      <c r="AU23" s="123"/>
      <c r="AV23" s="81"/>
    </row>
    <row r="24" spans="2:48">
      <c r="B24" s="4" t="s">
        <v>11</v>
      </c>
      <c r="C24" s="2">
        <v>14</v>
      </c>
      <c r="D24" s="2" t="s">
        <v>4</v>
      </c>
      <c r="E24" s="3">
        <v>341573.64360000001</v>
      </c>
      <c r="F24" s="3">
        <v>341573.64360000001</v>
      </c>
      <c r="G24" s="3">
        <v>51236.046540000003</v>
      </c>
      <c r="H24" s="3">
        <v>15085</v>
      </c>
      <c r="I24" s="3">
        <f t="shared" ref="I24:I37" si="3">+(E24+F24)*30%</f>
        <v>204944.18616000001</v>
      </c>
      <c r="J24" s="3">
        <f t="shared" ref="J24:J37" si="4">+(E24+F24)*15%</f>
        <v>102472.09308000001</v>
      </c>
      <c r="K24" s="3"/>
      <c r="L24" s="3"/>
      <c r="M24" s="3"/>
      <c r="N24" s="3"/>
      <c r="O24" s="79">
        <v>30917.251214850003</v>
      </c>
      <c r="P24" s="3"/>
      <c r="Q24" s="79">
        <v>14191.525147799999</v>
      </c>
      <c r="R24" s="79">
        <v>28383.050295599998</v>
      </c>
      <c r="S24" s="79">
        <v>42574.575443399997</v>
      </c>
      <c r="T24" s="80">
        <v>411817.78618180199</v>
      </c>
      <c r="U24" s="3"/>
      <c r="V24" s="3"/>
      <c r="W24" s="3">
        <f t="shared" ref="W24:W37" si="5">SUM(E24:V24)</f>
        <v>1584768.801263452</v>
      </c>
      <c r="Z24" s="113"/>
      <c r="AA24" s="113"/>
      <c r="AB24" s="113"/>
      <c r="AC24" s="113"/>
      <c r="AD24" s="113"/>
      <c r="AE24" s="113"/>
      <c r="AF24" s="113"/>
      <c r="AG24" s="113"/>
      <c r="AH24" s="113"/>
      <c r="AI24" s="123"/>
      <c r="AJ24" s="116"/>
      <c r="AK24" s="113"/>
      <c r="AL24" s="115"/>
      <c r="AM24" s="113"/>
      <c r="AN24" s="113"/>
      <c r="AO24" s="123"/>
      <c r="AP24" s="123"/>
      <c r="AQ24" s="123"/>
      <c r="AR24" s="123"/>
      <c r="AS24" s="123"/>
      <c r="AT24" s="123"/>
      <c r="AU24" s="123"/>
      <c r="AV24" s="81"/>
    </row>
    <row r="25" spans="2:48">
      <c r="B25" s="4" t="s">
        <v>11</v>
      </c>
      <c r="C25" s="2">
        <v>13</v>
      </c>
      <c r="D25" s="2" t="s">
        <v>4</v>
      </c>
      <c r="E25" s="3">
        <v>376603.44329999998</v>
      </c>
      <c r="F25" s="3">
        <v>376603.44329999998</v>
      </c>
      <c r="G25" s="3">
        <v>56490.516494999996</v>
      </c>
      <c r="H25" s="3">
        <v>15085</v>
      </c>
      <c r="I25" s="3">
        <f t="shared" si="3"/>
        <v>225962.06597999998</v>
      </c>
      <c r="J25" s="3">
        <f t="shared" si="4"/>
        <v>112981.03298999999</v>
      </c>
      <c r="K25" s="3"/>
      <c r="L25" s="3"/>
      <c r="M25" s="3"/>
      <c r="N25" s="3"/>
      <c r="O25" s="79">
        <v>33451.452134100007</v>
      </c>
      <c r="P25" s="3"/>
      <c r="Q25" s="79">
        <v>14191.525147799999</v>
      </c>
      <c r="R25" s="79">
        <v>28383.050295599998</v>
      </c>
      <c r="S25" s="79">
        <v>42574.575443399997</v>
      </c>
      <c r="T25" s="80">
        <v>445573.34242621204</v>
      </c>
      <c r="U25" s="3"/>
      <c r="V25" s="3"/>
      <c r="W25" s="3">
        <f t="shared" si="5"/>
        <v>1727899.4475121121</v>
      </c>
      <c r="Z25" s="113"/>
      <c r="AA25" s="113"/>
      <c r="AB25" s="113"/>
      <c r="AC25" s="113"/>
      <c r="AD25" s="113"/>
      <c r="AE25" s="113"/>
      <c r="AF25" s="113"/>
      <c r="AG25" s="113"/>
      <c r="AH25" s="113"/>
      <c r="AI25" s="123"/>
      <c r="AJ25" s="116"/>
      <c r="AK25" s="113"/>
      <c r="AL25" s="115"/>
      <c r="AM25" s="113"/>
      <c r="AN25" s="113"/>
      <c r="AO25" s="123"/>
      <c r="AP25" s="123"/>
      <c r="AQ25" s="123"/>
      <c r="AR25" s="123"/>
      <c r="AS25" s="123"/>
      <c r="AT25" s="123"/>
      <c r="AU25" s="123"/>
      <c r="AV25" s="81"/>
    </row>
    <row r="26" spans="2:48">
      <c r="B26" s="4" t="s">
        <v>11</v>
      </c>
      <c r="C26" s="2">
        <v>12</v>
      </c>
      <c r="D26" s="2" t="s">
        <v>4</v>
      </c>
      <c r="E26" s="3">
        <v>411634.3371</v>
      </c>
      <c r="F26" s="3">
        <v>411634.3371</v>
      </c>
      <c r="G26" s="3">
        <v>61745.150564999996</v>
      </c>
      <c r="H26" s="3">
        <v>15085</v>
      </c>
      <c r="I26" s="3">
        <f t="shared" si="3"/>
        <v>246980.60225999999</v>
      </c>
      <c r="J26" s="3">
        <f t="shared" si="4"/>
        <v>123490.30112999999</v>
      </c>
      <c r="K26" s="3"/>
      <c r="L26" s="3"/>
      <c r="M26" s="3"/>
      <c r="N26" s="3"/>
      <c r="O26" s="79">
        <v>35985.653053350004</v>
      </c>
      <c r="P26" s="3"/>
      <c r="Q26" s="79">
        <v>14191.525147799999</v>
      </c>
      <c r="R26" s="79">
        <v>28383.050295599998</v>
      </c>
      <c r="S26" s="79">
        <v>42574.575443399997</v>
      </c>
      <c r="T26" s="80">
        <v>479328.89867062203</v>
      </c>
      <c r="U26" s="3"/>
      <c r="V26" s="3"/>
      <c r="W26" s="3">
        <f t="shared" si="5"/>
        <v>1871033.4307657722</v>
      </c>
      <c r="Z26" s="113"/>
      <c r="AA26" s="113"/>
      <c r="AB26" s="113"/>
      <c r="AC26" s="113"/>
      <c r="AD26" s="113"/>
      <c r="AE26" s="113"/>
      <c r="AF26" s="113"/>
      <c r="AG26" s="113"/>
      <c r="AH26" s="113"/>
      <c r="AI26" s="123"/>
      <c r="AJ26" s="116"/>
      <c r="AK26" s="113"/>
      <c r="AL26" s="115"/>
      <c r="AM26" s="113"/>
      <c r="AN26" s="113"/>
      <c r="AO26" s="123"/>
      <c r="AP26" s="123"/>
      <c r="AQ26" s="123"/>
      <c r="AR26" s="123"/>
      <c r="AS26" s="123"/>
      <c r="AT26" s="123"/>
      <c r="AU26" s="123"/>
      <c r="AV26" s="81"/>
    </row>
    <row r="27" spans="2:48" ht="15" customHeight="1">
      <c r="B27" s="4" t="s">
        <v>11</v>
      </c>
      <c r="C27" s="2">
        <v>11</v>
      </c>
      <c r="D27" s="2" t="s">
        <v>4</v>
      </c>
      <c r="E27" s="3">
        <v>446570.0442</v>
      </c>
      <c r="F27" s="3">
        <v>446570.0442</v>
      </c>
      <c r="G27" s="3">
        <v>66985.506630000003</v>
      </c>
      <c r="H27" s="3">
        <v>15085</v>
      </c>
      <c r="I27" s="3">
        <f t="shared" si="3"/>
        <v>267942.02652000001</v>
      </c>
      <c r="J27" s="3">
        <f t="shared" si="4"/>
        <v>133971.01326000001</v>
      </c>
      <c r="K27" s="3"/>
      <c r="L27" s="3"/>
      <c r="M27" s="3"/>
      <c r="N27" s="3">
        <v>96585</v>
      </c>
      <c r="O27" s="79">
        <v>38519.853972599994</v>
      </c>
      <c r="P27" s="3"/>
      <c r="Q27" s="79">
        <v>14191.525147799999</v>
      </c>
      <c r="R27" s="79">
        <v>28383.050295599998</v>
      </c>
      <c r="S27" s="79">
        <v>42574.575443399997</v>
      </c>
      <c r="T27" s="80">
        <v>513084.45491503191</v>
      </c>
      <c r="U27" s="3"/>
      <c r="V27" s="3"/>
      <c r="W27" s="3">
        <f t="shared" si="5"/>
        <v>2110462.094584432</v>
      </c>
      <c r="Z27" s="113"/>
      <c r="AA27" s="113"/>
      <c r="AB27" s="113"/>
      <c r="AC27" s="113"/>
      <c r="AD27" s="113"/>
      <c r="AE27" s="113"/>
      <c r="AF27" s="113"/>
      <c r="AG27" s="113"/>
      <c r="AH27" s="113"/>
      <c r="AI27" s="123"/>
      <c r="AJ27" s="116"/>
      <c r="AK27" s="113"/>
      <c r="AL27" s="115"/>
      <c r="AM27" s="113"/>
      <c r="AN27" s="113"/>
      <c r="AO27" s="123"/>
      <c r="AP27" s="123"/>
      <c r="AQ27" s="123"/>
      <c r="AR27" s="123"/>
      <c r="AS27" s="123"/>
      <c r="AT27" s="123"/>
      <c r="AU27" s="123"/>
      <c r="AV27" s="81"/>
    </row>
    <row r="28" spans="2:48">
      <c r="B28" s="4" t="s">
        <v>11</v>
      </c>
      <c r="C28" s="2">
        <v>10</v>
      </c>
      <c r="D28" s="2" t="s">
        <v>4</v>
      </c>
      <c r="E28" s="3">
        <v>481701.59519999998</v>
      </c>
      <c r="F28" s="3">
        <v>481701.59519999998</v>
      </c>
      <c r="G28" s="3">
        <v>72255.239279999994</v>
      </c>
      <c r="H28" s="3">
        <v>15085</v>
      </c>
      <c r="I28" s="3">
        <f t="shared" si="3"/>
        <v>289020.95711999998</v>
      </c>
      <c r="J28" s="3">
        <f t="shared" si="4"/>
        <v>144510.47855999999</v>
      </c>
      <c r="K28" s="3"/>
      <c r="L28" s="3"/>
      <c r="M28" s="3">
        <v>105500</v>
      </c>
      <c r="N28" s="3">
        <v>103387</v>
      </c>
      <c r="O28" s="79">
        <v>41054.054891849999</v>
      </c>
      <c r="P28" s="3"/>
      <c r="Q28" s="79">
        <v>14191.525147799999</v>
      </c>
      <c r="R28" s="79">
        <v>28383.050295599998</v>
      </c>
      <c r="S28" s="79">
        <v>42574.575443399997</v>
      </c>
      <c r="T28" s="80">
        <v>546840.0111594419</v>
      </c>
      <c r="U28" s="3"/>
      <c r="V28" s="3"/>
      <c r="W28" s="3">
        <f t="shared" si="5"/>
        <v>2366205.0822980921</v>
      </c>
      <c r="Z28" s="113"/>
      <c r="AA28" s="113"/>
      <c r="AB28" s="113"/>
      <c r="AC28" s="113"/>
      <c r="AD28" s="113"/>
      <c r="AE28" s="113"/>
      <c r="AF28" s="113"/>
      <c r="AG28" s="113"/>
      <c r="AH28" s="113"/>
      <c r="AI28" s="123"/>
      <c r="AJ28" s="116"/>
      <c r="AK28" s="113"/>
      <c r="AL28" s="115"/>
      <c r="AM28" s="113"/>
      <c r="AN28" s="113"/>
      <c r="AO28" s="123"/>
      <c r="AP28" s="123"/>
      <c r="AQ28" s="123"/>
      <c r="AR28" s="123"/>
      <c r="AS28" s="123"/>
      <c r="AT28" s="123"/>
      <c r="AU28" s="123"/>
      <c r="AV28" s="81"/>
    </row>
    <row r="29" spans="2:48">
      <c r="B29" s="4" t="s">
        <v>11</v>
      </c>
      <c r="C29" s="2">
        <v>9</v>
      </c>
      <c r="D29" s="2" t="s">
        <v>4</v>
      </c>
      <c r="E29" s="3">
        <v>516733.58309999999</v>
      </c>
      <c r="F29" s="3">
        <v>516733.58309999999</v>
      </c>
      <c r="G29" s="3">
        <v>77510.037465000001</v>
      </c>
      <c r="H29" s="3">
        <v>15085</v>
      </c>
      <c r="I29" s="3">
        <f t="shared" si="3"/>
        <v>310040.14986</v>
      </c>
      <c r="J29" s="3">
        <f t="shared" si="4"/>
        <v>155020.07493</v>
      </c>
      <c r="K29" s="3"/>
      <c r="L29" s="3"/>
      <c r="M29" s="3"/>
      <c r="N29" s="3"/>
      <c r="O29" s="79">
        <v>43588.255811100003</v>
      </c>
      <c r="P29" s="3"/>
      <c r="Q29" s="79">
        <v>14191.525147799999</v>
      </c>
      <c r="R29" s="79">
        <v>28383.050295599998</v>
      </c>
      <c r="S29" s="79">
        <v>42574.575443399997</v>
      </c>
      <c r="T29" s="80">
        <v>580595.56740385201</v>
      </c>
      <c r="U29" s="3"/>
      <c r="V29" s="3"/>
      <c r="W29" s="3">
        <f t="shared" si="5"/>
        <v>2300455.4025567519</v>
      </c>
      <c r="Z29" s="113"/>
      <c r="AA29" s="113"/>
      <c r="AB29" s="113"/>
      <c r="AC29" s="113"/>
      <c r="AD29" s="113"/>
      <c r="AE29" s="113"/>
      <c r="AF29" s="113"/>
      <c r="AG29" s="113"/>
      <c r="AH29" s="113"/>
      <c r="AI29" s="123"/>
      <c r="AJ29" s="116"/>
      <c r="AK29" s="113"/>
      <c r="AL29" s="115"/>
      <c r="AM29" s="113"/>
      <c r="AN29" s="113"/>
      <c r="AO29" s="123"/>
      <c r="AP29" s="123"/>
      <c r="AQ29" s="123"/>
      <c r="AR29" s="123"/>
      <c r="AS29" s="123"/>
      <c r="AT29" s="123"/>
      <c r="AU29" s="123"/>
    </row>
    <row r="30" spans="2:48">
      <c r="B30" s="4" t="s">
        <v>11</v>
      </c>
      <c r="C30" s="2">
        <v>8</v>
      </c>
      <c r="D30" s="2" t="s">
        <v>4</v>
      </c>
      <c r="E30" s="3">
        <v>551772.13560000004</v>
      </c>
      <c r="F30" s="3">
        <v>551772.13560000004</v>
      </c>
      <c r="G30" s="3">
        <v>82765.820340000006</v>
      </c>
      <c r="H30" s="3">
        <v>15085</v>
      </c>
      <c r="I30" s="3">
        <f t="shared" si="3"/>
        <v>331063.28136000002</v>
      </c>
      <c r="J30" s="3">
        <f t="shared" si="4"/>
        <v>165531.64068000001</v>
      </c>
      <c r="K30" s="3"/>
      <c r="L30" s="3"/>
      <c r="M30" s="3"/>
      <c r="N30" s="3"/>
      <c r="O30" s="79">
        <v>46122.456730350008</v>
      </c>
      <c r="P30" s="3"/>
      <c r="Q30" s="79">
        <v>14191.525147799999</v>
      </c>
      <c r="R30" s="79">
        <v>28383.050295599998</v>
      </c>
      <c r="S30" s="79">
        <v>42574.575443399997</v>
      </c>
      <c r="T30" s="80">
        <v>614351.123648262</v>
      </c>
      <c r="U30" s="3"/>
      <c r="V30" s="3"/>
      <c r="W30" s="3">
        <f t="shared" si="5"/>
        <v>2443612.7448454122</v>
      </c>
      <c r="Z30" s="113"/>
      <c r="AA30" s="113"/>
      <c r="AB30" s="113"/>
      <c r="AC30" s="113"/>
      <c r="AD30" s="113"/>
      <c r="AE30" s="113"/>
      <c r="AF30" s="113"/>
      <c r="AG30" s="113"/>
      <c r="AH30" s="113"/>
      <c r="AI30" s="123"/>
      <c r="AJ30" s="116"/>
      <c r="AK30" s="113"/>
      <c r="AL30" s="115"/>
      <c r="AM30" s="113"/>
      <c r="AN30" s="113"/>
      <c r="AO30" s="123"/>
      <c r="AP30" s="123"/>
      <c r="AQ30" s="123"/>
      <c r="AR30" s="123"/>
      <c r="AS30" s="123"/>
      <c r="AT30" s="123"/>
      <c r="AU30" s="123"/>
      <c r="AV30" s="12"/>
    </row>
    <row r="31" spans="2:48">
      <c r="B31" s="4" t="s">
        <v>11</v>
      </c>
      <c r="C31" s="2">
        <v>7</v>
      </c>
      <c r="D31" s="2" t="s">
        <v>4</v>
      </c>
      <c r="E31" s="3">
        <v>586800.84120000002</v>
      </c>
      <c r="F31" s="3">
        <v>586800.84120000002</v>
      </c>
      <c r="G31" s="3">
        <v>88020.126180000007</v>
      </c>
      <c r="H31" s="3">
        <v>15085</v>
      </c>
      <c r="I31" s="3">
        <f t="shared" si="3"/>
        <v>352080.50472000003</v>
      </c>
      <c r="J31" s="3">
        <f t="shared" si="4"/>
        <v>176040.25236000001</v>
      </c>
      <c r="K31" s="3"/>
      <c r="L31" s="3"/>
      <c r="M31" s="3"/>
      <c r="N31" s="3"/>
      <c r="O31" s="79">
        <v>48656.657649600005</v>
      </c>
      <c r="P31" s="3"/>
      <c r="Q31" s="79">
        <v>14191.525147799999</v>
      </c>
      <c r="R31" s="79">
        <v>28383.050295599998</v>
      </c>
      <c r="S31" s="79">
        <v>42574.575443399997</v>
      </c>
      <c r="T31" s="80">
        <v>648106.67989267199</v>
      </c>
      <c r="U31" s="3"/>
      <c r="V31" s="3"/>
      <c r="W31" s="3">
        <f t="shared" si="5"/>
        <v>2586740.0540890722</v>
      </c>
      <c r="Z31" s="113"/>
      <c r="AA31" s="113"/>
      <c r="AB31" s="113"/>
      <c r="AC31" s="113"/>
      <c r="AD31" s="113"/>
      <c r="AE31" s="113"/>
      <c r="AF31" s="113"/>
      <c r="AG31" s="113"/>
      <c r="AH31" s="113"/>
      <c r="AI31" s="123"/>
      <c r="AJ31" s="116"/>
      <c r="AK31" s="113"/>
      <c r="AL31" s="115"/>
      <c r="AM31" s="113"/>
      <c r="AN31" s="113"/>
      <c r="AO31" s="123"/>
      <c r="AP31" s="123"/>
      <c r="AQ31" s="123"/>
      <c r="AR31" s="123"/>
      <c r="AS31" s="123"/>
      <c r="AT31" s="123"/>
      <c r="AU31" s="123"/>
      <c r="AV31" s="12"/>
    </row>
    <row r="32" spans="2:48">
      <c r="B32" s="4" t="s">
        <v>11</v>
      </c>
      <c r="C32" s="2">
        <v>6</v>
      </c>
      <c r="D32" s="2" t="s">
        <v>4</v>
      </c>
      <c r="E32" s="3">
        <v>621836.11140000005</v>
      </c>
      <c r="F32" s="3">
        <v>621836.11140000005</v>
      </c>
      <c r="G32" s="3">
        <v>93275.416710000005</v>
      </c>
      <c r="H32" s="3">
        <v>15085</v>
      </c>
      <c r="I32" s="3">
        <f t="shared" si="3"/>
        <v>373101.66684000002</v>
      </c>
      <c r="J32" s="3">
        <f t="shared" si="4"/>
        <v>186550.83342000001</v>
      </c>
      <c r="K32" s="3"/>
      <c r="L32" s="3"/>
      <c r="M32" s="3"/>
      <c r="N32" s="3"/>
      <c r="O32" s="79">
        <v>51190.858568850002</v>
      </c>
      <c r="P32" s="3"/>
      <c r="Q32" s="79">
        <v>14191.525147799999</v>
      </c>
      <c r="R32" s="79">
        <v>28383.050295599998</v>
      </c>
      <c r="S32" s="79">
        <v>42574.575443399997</v>
      </c>
      <c r="T32" s="80">
        <v>681862.2361370821</v>
      </c>
      <c r="U32" s="3"/>
      <c r="V32" s="3"/>
      <c r="W32" s="3">
        <f t="shared" si="5"/>
        <v>2729887.3853627322</v>
      </c>
      <c r="Z32" s="113"/>
      <c r="AA32" s="113"/>
      <c r="AB32" s="113"/>
      <c r="AC32" s="113"/>
      <c r="AD32" s="113"/>
      <c r="AE32" s="113"/>
      <c r="AF32" s="113"/>
      <c r="AG32" s="113"/>
      <c r="AH32" s="113"/>
      <c r="AI32" s="123"/>
      <c r="AJ32" s="116"/>
      <c r="AK32" s="113"/>
      <c r="AL32" s="115"/>
      <c r="AM32" s="113"/>
      <c r="AN32" s="113"/>
      <c r="AO32" s="123"/>
      <c r="AP32" s="123"/>
      <c r="AQ32" s="123"/>
      <c r="AR32" s="123"/>
      <c r="AS32" s="123"/>
      <c r="AT32" s="123"/>
      <c r="AU32" s="123"/>
      <c r="AV32" s="12"/>
    </row>
    <row r="33" spans="2:48">
      <c r="B33" s="4" t="s">
        <v>11</v>
      </c>
      <c r="C33" s="2">
        <v>5</v>
      </c>
      <c r="D33" s="2" t="s">
        <v>4</v>
      </c>
      <c r="E33" s="3">
        <v>656865.91110000003</v>
      </c>
      <c r="F33" s="3">
        <v>656865.91110000003</v>
      </c>
      <c r="G33" s="3">
        <v>98529.886664999998</v>
      </c>
      <c r="H33" s="3">
        <v>15085</v>
      </c>
      <c r="I33" s="3">
        <f t="shared" si="3"/>
        <v>394119.54665999999</v>
      </c>
      <c r="J33" s="3">
        <f t="shared" si="4"/>
        <v>197059.77333</v>
      </c>
      <c r="K33" s="3"/>
      <c r="L33" s="3"/>
      <c r="M33" s="3"/>
      <c r="N33" s="3"/>
      <c r="O33" s="79">
        <v>53725.0594881</v>
      </c>
      <c r="P33" s="3"/>
      <c r="Q33" s="79">
        <v>14191.525147799999</v>
      </c>
      <c r="R33" s="79">
        <v>28383.050295599998</v>
      </c>
      <c r="S33" s="79">
        <v>42574.575443399997</v>
      </c>
      <c r="T33" s="80">
        <v>715617.79238149198</v>
      </c>
      <c r="U33" s="3"/>
      <c r="V33" s="3"/>
      <c r="W33" s="3">
        <f t="shared" si="5"/>
        <v>2873018.0316113923</v>
      </c>
      <c r="Z33" s="113"/>
      <c r="AA33" s="113"/>
      <c r="AB33" s="113"/>
      <c r="AC33" s="113"/>
      <c r="AD33" s="113"/>
      <c r="AE33" s="113"/>
      <c r="AF33" s="113"/>
      <c r="AG33" s="113"/>
      <c r="AH33" s="113"/>
      <c r="AI33" s="123"/>
      <c r="AJ33" s="116"/>
      <c r="AK33" s="113"/>
      <c r="AL33" s="115"/>
      <c r="AM33" s="113"/>
      <c r="AN33" s="113"/>
      <c r="AO33" s="123"/>
      <c r="AP33" s="123"/>
      <c r="AQ33" s="123"/>
      <c r="AR33" s="123"/>
      <c r="AS33" s="123"/>
      <c r="AT33" s="123"/>
      <c r="AU33" s="123"/>
      <c r="AV33" s="12"/>
    </row>
    <row r="34" spans="2:48">
      <c r="B34" s="4" t="s">
        <v>11</v>
      </c>
      <c r="C34" s="2">
        <v>4</v>
      </c>
      <c r="D34" s="2" t="s">
        <v>4</v>
      </c>
      <c r="E34" s="3">
        <v>691902.27539999993</v>
      </c>
      <c r="F34" s="3">
        <v>691902.27539999993</v>
      </c>
      <c r="G34" s="3">
        <v>103785.34130999999</v>
      </c>
      <c r="H34" s="3">
        <v>15085</v>
      </c>
      <c r="I34" s="3">
        <f t="shared" si="3"/>
        <v>415141.36523999996</v>
      </c>
      <c r="J34" s="3">
        <f t="shared" si="4"/>
        <v>207570.68261999998</v>
      </c>
      <c r="K34" s="3"/>
      <c r="L34" s="3"/>
      <c r="M34" s="3"/>
      <c r="N34" s="3"/>
      <c r="O34" s="79">
        <v>56259.260407350004</v>
      </c>
      <c r="P34" s="3"/>
      <c r="Q34" s="79">
        <v>14191.525147799999</v>
      </c>
      <c r="R34" s="79">
        <v>28383.050295599998</v>
      </c>
      <c r="S34" s="79">
        <v>42574.575443399997</v>
      </c>
      <c r="T34" s="80">
        <v>749373.34862590209</v>
      </c>
      <c r="U34" s="3"/>
      <c r="V34" s="3"/>
      <c r="W34" s="3">
        <f t="shared" si="5"/>
        <v>3016168.699890052</v>
      </c>
      <c r="Z34" s="113"/>
      <c r="AA34" s="113"/>
      <c r="AB34" s="113"/>
      <c r="AC34" s="113"/>
      <c r="AD34" s="113"/>
      <c r="AE34" s="113"/>
      <c r="AF34" s="113"/>
      <c r="AG34" s="113"/>
      <c r="AH34" s="113"/>
      <c r="AI34" s="123"/>
      <c r="AJ34" s="116"/>
      <c r="AK34" s="113"/>
      <c r="AL34" s="115"/>
      <c r="AM34" s="113"/>
      <c r="AN34" s="113"/>
      <c r="AO34" s="123"/>
      <c r="AP34" s="123"/>
      <c r="AQ34" s="123"/>
      <c r="AR34" s="123"/>
      <c r="AS34" s="123"/>
      <c r="AT34" s="123"/>
      <c r="AU34" s="123"/>
      <c r="AV34" s="12"/>
    </row>
    <row r="35" spans="2:48">
      <c r="B35" s="4" t="s">
        <v>11</v>
      </c>
      <c r="C35" s="2">
        <v>3</v>
      </c>
      <c r="D35" s="2" t="s">
        <v>4</v>
      </c>
      <c r="E35" s="3">
        <v>726933.1692</v>
      </c>
      <c r="F35" s="3">
        <v>726933.1692</v>
      </c>
      <c r="G35" s="3">
        <v>109039.97538</v>
      </c>
      <c r="H35" s="3">
        <v>15085</v>
      </c>
      <c r="I35" s="3">
        <f t="shared" si="3"/>
        <v>436159.90152000001</v>
      </c>
      <c r="J35" s="3">
        <f t="shared" si="4"/>
        <v>218079.95076000001</v>
      </c>
      <c r="K35" s="3"/>
      <c r="L35" s="3"/>
      <c r="M35" s="3"/>
      <c r="N35" s="3"/>
      <c r="O35" s="79">
        <v>58793.461326600009</v>
      </c>
      <c r="P35" s="3"/>
      <c r="Q35" s="79">
        <v>14191.525147799999</v>
      </c>
      <c r="R35" s="79">
        <v>28383.050295599998</v>
      </c>
      <c r="S35" s="79">
        <v>42574.575443399997</v>
      </c>
      <c r="T35" s="80">
        <v>783128.90487031208</v>
      </c>
      <c r="U35" s="3"/>
      <c r="V35" s="3"/>
      <c r="W35" s="3">
        <f t="shared" si="5"/>
        <v>3159302.6831437126</v>
      </c>
      <c r="Z35" s="113"/>
      <c r="AA35" s="113"/>
      <c r="AB35" s="113"/>
      <c r="AC35" s="113"/>
      <c r="AD35" s="113"/>
      <c r="AE35" s="113"/>
      <c r="AF35" s="113"/>
      <c r="AG35" s="113"/>
      <c r="AH35" s="117"/>
      <c r="AI35" s="123"/>
      <c r="AJ35" s="116"/>
      <c r="AK35" s="113"/>
      <c r="AL35" s="115"/>
      <c r="AM35" s="113"/>
      <c r="AN35" s="113"/>
      <c r="AO35" s="123"/>
      <c r="AP35" s="123"/>
      <c r="AQ35" s="123"/>
      <c r="AR35" s="123"/>
      <c r="AS35" s="123"/>
      <c r="AT35" s="123"/>
      <c r="AU35" s="123"/>
      <c r="AV35" s="12"/>
    </row>
    <row r="36" spans="2:48">
      <c r="B36" s="4" t="s">
        <v>11</v>
      </c>
      <c r="C36" s="2">
        <v>2</v>
      </c>
      <c r="D36" s="2" t="s">
        <v>4</v>
      </c>
      <c r="E36" s="3">
        <v>761968.43940000003</v>
      </c>
      <c r="F36" s="3">
        <v>761968.43940000003</v>
      </c>
      <c r="G36" s="3">
        <v>114295.26591</v>
      </c>
      <c r="H36" s="3">
        <v>15085</v>
      </c>
      <c r="I36" s="3">
        <f t="shared" si="3"/>
        <v>457181.06364000001</v>
      </c>
      <c r="J36" s="3">
        <f t="shared" si="4"/>
        <v>228590.53182</v>
      </c>
      <c r="K36" s="3"/>
      <c r="L36" s="3"/>
      <c r="M36" s="3"/>
      <c r="N36" s="3"/>
      <c r="O36" s="79">
        <v>61327.662245850013</v>
      </c>
      <c r="P36" s="3"/>
      <c r="Q36" s="79">
        <v>14191.525147799999</v>
      </c>
      <c r="R36" s="79">
        <v>28383.050295599998</v>
      </c>
      <c r="S36" s="79">
        <v>42574.575443399997</v>
      </c>
      <c r="T36" s="80">
        <v>816884.46111472207</v>
      </c>
      <c r="U36" s="3"/>
      <c r="V36" s="3"/>
      <c r="W36" s="3">
        <f t="shared" si="5"/>
        <v>3302450.0144173726</v>
      </c>
      <c r="Z36" s="113"/>
      <c r="AA36" s="113"/>
      <c r="AB36" s="113"/>
      <c r="AC36" s="113"/>
      <c r="AD36" s="113"/>
      <c r="AE36" s="113"/>
      <c r="AF36" s="113"/>
      <c r="AG36" s="113"/>
      <c r="AH36" s="113"/>
      <c r="AI36" s="123"/>
      <c r="AJ36" s="116"/>
      <c r="AK36" s="113"/>
      <c r="AL36" s="115"/>
      <c r="AM36" s="113"/>
      <c r="AN36" s="113"/>
      <c r="AO36" s="123"/>
      <c r="AP36" s="123"/>
      <c r="AQ36" s="123"/>
      <c r="AR36" s="123"/>
      <c r="AS36" s="123"/>
      <c r="AT36" s="123"/>
      <c r="AU36" s="123"/>
      <c r="AV36" s="12"/>
    </row>
    <row r="37" spans="2:48">
      <c r="B37" s="4" t="s">
        <v>11</v>
      </c>
      <c r="C37" s="2">
        <v>1</v>
      </c>
      <c r="D37" s="2" t="s">
        <v>4</v>
      </c>
      <c r="E37" s="3">
        <v>796998.23910000001</v>
      </c>
      <c r="F37" s="3">
        <v>796998.23910000001</v>
      </c>
      <c r="G37" s="3">
        <v>119549.735865</v>
      </c>
      <c r="H37" s="3">
        <v>15085</v>
      </c>
      <c r="I37" s="3">
        <f t="shared" si="3"/>
        <v>478198.94345999998</v>
      </c>
      <c r="J37" s="3">
        <f t="shared" si="4"/>
        <v>239099.47172999999</v>
      </c>
      <c r="K37" s="3"/>
      <c r="L37" s="3"/>
      <c r="M37" s="3"/>
      <c r="N37" s="3"/>
      <c r="O37" s="79">
        <v>63861.863165100003</v>
      </c>
      <c r="P37" s="3"/>
      <c r="Q37" s="79">
        <v>14191.525147799999</v>
      </c>
      <c r="R37" s="79">
        <v>28383.050295599998</v>
      </c>
      <c r="S37" s="79">
        <v>42574.575443399997</v>
      </c>
      <c r="T37" s="80">
        <v>850640.01735913195</v>
      </c>
      <c r="U37" s="3"/>
      <c r="V37" s="3"/>
      <c r="W37" s="3">
        <f t="shared" si="5"/>
        <v>3445580.6606660322</v>
      </c>
      <c r="Z37" s="113"/>
      <c r="AA37" s="113"/>
      <c r="AB37" s="113"/>
      <c r="AC37" s="113"/>
      <c r="AD37" s="113"/>
      <c r="AE37" s="113"/>
      <c r="AF37" s="113"/>
      <c r="AG37" s="113"/>
      <c r="AH37" s="113"/>
      <c r="AI37" s="123"/>
      <c r="AJ37" s="116"/>
      <c r="AK37" s="113"/>
      <c r="AL37" s="115"/>
      <c r="AM37" s="113"/>
      <c r="AN37" s="113"/>
      <c r="AO37" s="123"/>
      <c r="AP37" s="123"/>
      <c r="AQ37" s="123"/>
      <c r="AR37" s="123"/>
      <c r="AS37" s="123"/>
      <c r="AT37" s="123"/>
      <c r="AU37" s="123"/>
      <c r="AV37" s="12"/>
    </row>
    <row r="38" spans="2:48" ht="15" customHeight="1">
      <c r="Z38" s="113"/>
      <c r="AA38" s="113"/>
      <c r="AB38" s="113"/>
      <c r="AC38" s="113"/>
      <c r="AD38" s="113"/>
      <c r="AE38" s="113"/>
      <c r="AF38" s="113"/>
      <c r="AG38" s="113"/>
      <c r="AH38" s="113"/>
      <c r="AI38" s="123"/>
      <c r="AJ38" s="116"/>
      <c r="AK38" s="113"/>
      <c r="AL38" s="115"/>
      <c r="AM38" s="113"/>
      <c r="AN38" s="113"/>
      <c r="AO38" s="123"/>
      <c r="AP38" s="123"/>
      <c r="AQ38" s="123"/>
      <c r="AR38" s="123"/>
      <c r="AS38" s="123"/>
      <c r="AT38" s="123"/>
      <c r="AU38" s="123"/>
      <c r="AV38" s="12"/>
    </row>
    <row r="39" spans="2:48" ht="39" customHeight="1">
      <c r="B39" s="1" t="s">
        <v>8</v>
      </c>
      <c r="C39" s="1" t="s">
        <v>9</v>
      </c>
      <c r="D39" s="1" t="s">
        <v>1</v>
      </c>
      <c r="E39" s="1" t="s">
        <v>2</v>
      </c>
      <c r="F39" s="1" t="s">
        <v>5</v>
      </c>
      <c r="G39" s="1" t="s">
        <v>6</v>
      </c>
      <c r="H39" s="1" t="s">
        <v>7</v>
      </c>
      <c r="I39" s="1" t="s">
        <v>16</v>
      </c>
      <c r="J39" s="1" t="s">
        <v>17</v>
      </c>
      <c r="K39" s="1" t="s">
        <v>18</v>
      </c>
      <c r="L39" s="1" t="s">
        <v>19</v>
      </c>
      <c r="M39" s="1" t="s">
        <v>20</v>
      </c>
      <c r="N39" s="1" t="s">
        <v>21</v>
      </c>
      <c r="O39" s="1" t="s">
        <v>22</v>
      </c>
      <c r="P39" s="1" t="s">
        <v>23</v>
      </c>
      <c r="Q39" s="1" t="s">
        <v>24</v>
      </c>
      <c r="R39" s="1" t="s">
        <v>25</v>
      </c>
      <c r="S39" s="1" t="s">
        <v>26</v>
      </c>
      <c r="T39" s="1" t="s">
        <v>27</v>
      </c>
      <c r="U39" s="1" t="s">
        <v>28</v>
      </c>
      <c r="V39" s="1" t="s">
        <v>49</v>
      </c>
      <c r="W39" s="1" t="s">
        <v>3</v>
      </c>
      <c r="Z39" s="113"/>
      <c r="AA39" s="113"/>
      <c r="AB39" s="113"/>
      <c r="AC39" s="113"/>
      <c r="AD39" s="113"/>
      <c r="AE39" s="113"/>
      <c r="AF39" s="113"/>
      <c r="AG39" s="113"/>
      <c r="AH39" s="113"/>
      <c r="AI39" s="123"/>
      <c r="AJ39" s="116"/>
      <c r="AK39" s="113"/>
      <c r="AL39" s="115"/>
      <c r="AM39" s="113"/>
      <c r="AN39" s="113"/>
      <c r="AO39" s="123"/>
      <c r="AP39" s="123"/>
      <c r="AQ39" s="123"/>
      <c r="AR39" s="123"/>
      <c r="AS39" s="123"/>
      <c r="AT39" s="123"/>
      <c r="AU39" s="123"/>
      <c r="AV39" s="12"/>
    </row>
    <row r="40" spans="2:48">
      <c r="B40" s="4" t="s">
        <v>12</v>
      </c>
      <c r="C40" s="2">
        <v>15</v>
      </c>
      <c r="D40" s="2" t="s">
        <v>4</v>
      </c>
      <c r="E40" s="3">
        <v>182147.95620000002</v>
      </c>
      <c r="F40" s="3">
        <v>182147.95620000002</v>
      </c>
      <c r="G40" s="3">
        <v>27322.193430000003</v>
      </c>
      <c r="H40" s="3">
        <v>15085</v>
      </c>
      <c r="I40" s="3"/>
      <c r="J40" s="3"/>
      <c r="K40" s="3"/>
      <c r="L40" s="3"/>
      <c r="M40" s="3"/>
      <c r="N40" s="3"/>
      <c r="O40" s="79">
        <v>14976.561482190002</v>
      </c>
      <c r="P40" s="3"/>
      <c r="Q40" s="3"/>
      <c r="R40" s="3"/>
      <c r="S40" s="3"/>
      <c r="T40" s="80">
        <v>199487.79894277081</v>
      </c>
      <c r="U40" s="3"/>
      <c r="V40" s="3"/>
      <c r="W40" s="3">
        <f>SUM(E40:V40)</f>
        <v>621167.46625496075</v>
      </c>
      <c r="Z40" s="113"/>
      <c r="AA40" s="113"/>
      <c r="AB40" s="113"/>
      <c r="AC40" s="113"/>
      <c r="AD40" s="113"/>
      <c r="AE40" s="113"/>
      <c r="AF40" s="113"/>
      <c r="AG40" s="113"/>
      <c r="AH40" s="113"/>
      <c r="AI40" s="123"/>
      <c r="AJ40" s="116"/>
      <c r="AK40" s="113"/>
      <c r="AL40" s="115"/>
      <c r="AM40" s="113"/>
      <c r="AN40" s="113"/>
      <c r="AO40" s="123"/>
      <c r="AP40" s="127"/>
      <c r="AQ40" s="128"/>
      <c r="AR40" s="128"/>
      <c r="AS40" s="128"/>
      <c r="AT40" s="128"/>
      <c r="AU40" s="128"/>
      <c r="AV40" s="12"/>
    </row>
    <row r="41" spans="2:48">
      <c r="B41" s="4" t="s">
        <v>12</v>
      </c>
      <c r="C41" s="2">
        <v>14</v>
      </c>
      <c r="D41" s="2" t="s">
        <v>4</v>
      </c>
      <c r="E41" s="3">
        <v>201664.51199999999</v>
      </c>
      <c r="F41" s="3">
        <v>201664.51199999999</v>
      </c>
      <c r="G41" s="3">
        <v>30249.676799999997</v>
      </c>
      <c r="H41" s="3">
        <v>15085</v>
      </c>
      <c r="I41" s="3"/>
      <c r="J41" s="3"/>
      <c r="K41" s="3"/>
      <c r="L41" s="3"/>
      <c r="M41" s="3"/>
      <c r="N41" s="3"/>
      <c r="O41" s="79">
        <v>16206.7493874825</v>
      </c>
      <c r="P41" s="3"/>
      <c r="Q41" s="3"/>
      <c r="R41" s="3"/>
      <c r="S41" s="3"/>
      <c r="T41" s="80">
        <v>215873.9018412669</v>
      </c>
      <c r="U41" s="3"/>
      <c r="V41" s="3"/>
      <c r="W41" s="3">
        <f t="shared" ref="W41:W54" si="6">SUM(E41:V41)</f>
        <v>680744.35202874942</v>
      </c>
      <c r="Z41" s="113"/>
      <c r="AA41" s="113"/>
      <c r="AB41" s="113"/>
      <c r="AC41" s="113"/>
      <c r="AD41" s="113"/>
      <c r="AE41" s="113"/>
      <c r="AF41" s="113"/>
      <c r="AG41" s="113"/>
      <c r="AH41" s="113"/>
      <c r="AI41" s="123"/>
      <c r="AJ41" s="116"/>
      <c r="AK41" s="113"/>
      <c r="AL41" s="115"/>
      <c r="AM41" s="113"/>
      <c r="AN41" s="113"/>
      <c r="AO41" s="123"/>
      <c r="AP41" s="128"/>
      <c r="AQ41" s="128"/>
      <c r="AR41" s="128"/>
      <c r="AS41" s="128"/>
      <c r="AT41" s="128"/>
      <c r="AU41" s="128"/>
      <c r="AV41" s="12"/>
    </row>
    <row r="42" spans="2:48" ht="21.75">
      <c r="B42" s="4" t="s">
        <v>12</v>
      </c>
      <c r="C42" s="2">
        <v>13</v>
      </c>
      <c r="D42" s="2" t="s">
        <v>4</v>
      </c>
      <c r="E42" s="3">
        <v>221181.06779999999</v>
      </c>
      <c r="F42" s="3">
        <v>221181.06779999999</v>
      </c>
      <c r="G42" s="3">
        <v>33177.160169999996</v>
      </c>
      <c r="H42" s="3">
        <v>15085</v>
      </c>
      <c r="I42" s="3"/>
      <c r="J42" s="3"/>
      <c r="K42" s="3"/>
      <c r="L42" s="3"/>
      <c r="M42" s="3"/>
      <c r="N42" s="3"/>
      <c r="O42" s="79">
        <v>17437.000176172496</v>
      </c>
      <c r="P42" s="3"/>
      <c r="Q42" s="3"/>
      <c r="R42" s="3"/>
      <c r="S42" s="3"/>
      <c r="T42" s="80">
        <v>232260.84234661766</v>
      </c>
      <c r="U42" s="3"/>
      <c r="V42" s="3"/>
      <c r="W42" s="3">
        <f t="shared" si="6"/>
        <v>740322.13829279016</v>
      </c>
      <c r="Z42" s="113"/>
      <c r="AA42" s="113"/>
      <c r="AB42" s="113"/>
      <c r="AC42" s="113"/>
      <c r="AD42" s="113"/>
      <c r="AE42" s="113"/>
      <c r="AF42" s="113"/>
      <c r="AG42" s="113"/>
      <c r="AH42" s="113"/>
      <c r="AI42" s="123"/>
      <c r="AJ42" s="116"/>
      <c r="AK42" s="113"/>
      <c r="AL42" s="115"/>
      <c r="AM42" s="113"/>
      <c r="AN42" s="113"/>
      <c r="AO42" s="123"/>
      <c r="AP42" s="118"/>
      <c r="AQ42" s="118"/>
      <c r="AR42" s="118"/>
      <c r="AS42" s="118"/>
      <c r="AT42" s="118"/>
      <c r="AU42" s="118"/>
      <c r="AV42" s="12"/>
    </row>
    <row r="43" spans="2:48" ht="30.75" customHeight="1">
      <c r="B43" s="4" t="s">
        <v>12</v>
      </c>
      <c r="C43" s="2">
        <v>12</v>
      </c>
      <c r="D43" s="2" t="s">
        <v>4</v>
      </c>
      <c r="E43" s="3">
        <v>245898.97500000001</v>
      </c>
      <c r="F43" s="3">
        <v>245898.97500000001</v>
      </c>
      <c r="G43" s="3">
        <v>36884.846250000002</v>
      </c>
      <c r="H43" s="3">
        <v>15085</v>
      </c>
      <c r="I43" s="3"/>
      <c r="J43" s="3"/>
      <c r="K43" s="3"/>
      <c r="L43" s="3"/>
      <c r="M43" s="3"/>
      <c r="N43" s="3">
        <v>6039</v>
      </c>
      <c r="O43" s="79">
        <v>18667.188081465003</v>
      </c>
      <c r="P43" s="3"/>
      <c r="Q43" s="3"/>
      <c r="R43" s="3"/>
      <c r="S43" s="3"/>
      <c r="T43" s="80">
        <v>248646.94524511383</v>
      </c>
      <c r="U43" s="3"/>
      <c r="V43" s="3"/>
      <c r="W43" s="3">
        <f t="shared" si="6"/>
        <v>817120.92957657878</v>
      </c>
      <c r="Z43" s="113"/>
      <c r="AA43" s="113"/>
      <c r="AB43" s="113"/>
      <c r="AC43" s="113"/>
      <c r="AD43" s="113"/>
      <c r="AE43" s="113"/>
      <c r="AF43" s="113"/>
      <c r="AG43" s="113"/>
      <c r="AH43" s="113"/>
      <c r="AI43" s="123"/>
      <c r="AJ43" s="116"/>
      <c r="AK43" s="113"/>
      <c r="AL43" s="115"/>
      <c r="AM43" s="113"/>
      <c r="AN43" s="113"/>
      <c r="AO43" s="123"/>
      <c r="AP43" s="122"/>
      <c r="AQ43" s="122"/>
      <c r="AR43" s="122"/>
      <c r="AS43" s="122"/>
      <c r="AT43" s="122"/>
      <c r="AU43" s="122"/>
      <c r="AV43" s="12"/>
    </row>
    <row r="44" spans="2:48">
      <c r="B44" s="4" t="s">
        <v>12</v>
      </c>
      <c r="C44" s="2">
        <v>11</v>
      </c>
      <c r="D44" s="2" t="s">
        <v>4</v>
      </c>
      <c r="E44" s="3">
        <v>265417.71899999998</v>
      </c>
      <c r="F44" s="3">
        <v>265417.71899999998</v>
      </c>
      <c r="G44" s="3">
        <v>39812.657849999996</v>
      </c>
      <c r="H44" s="3">
        <v>15085</v>
      </c>
      <c r="I44" s="3"/>
      <c r="J44" s="3"/>
      <c r="K44" s="3"/>
      <c r="L44" s="3"/>
      <c r="M44" s="3"/>
      <c r="N44" s="3"/>
      <c r="O44" s="79">
        <v>19897.438870155001</v>
      </c>
      <c r="P44" s="3"/>
      <c r="Q44" s="3"/>
      <c r="R44" s="3"/>
      <c r="S44" s="3"/>
      <c r="T44" s="80">
        <v>265033.88575046463</v>
      </c>
      <c r="U44" s="3"/>
      <c r="V44" s="3"/>
      <c r="W44" s="3">
        <f t="shared" si="6"/>
        <v>870664.42047061957</v>
      </c>
      <c r="Z44" s="113"/>
      <c r="AA44" s="113"/>
      <c r="AB44" s="113"/>
      <c r="AC44" s="113"/>
      <c r="AD44" s="113"/>
      <c r="AE44" s="113"/>
      <c r="AF44" s="113"/>
      <c r="AG44" s="113"/>
      <c r="AH44" s="113"/>
      <c r="AI44" s="123"/>
      <c r="AJ44" s="116"/>
      <c r="AK44" s="119"/>
      <c r="AL44" s="115"/>
      <c r="AM44" s="113"/>
      <c r="AN44" s="113"/>
      <c r="AO44" s="123"/>
      <c r="AP44" s="120"/>
      <c r="AQ44" s="129"/>
      <c r="AR44" s="130"/>
      <c r="AS44" s="130"/>
      <c r="AT44" s="130"/>
      <c r="AU44" s="129"/>
      <c r="AV44" s="12"/>
    </row>
    <row r="45" spans="2:48">
      <c r="B45" s="4" t="s">
        <v>12</v>
      </c>
      <c r="C45" s="2">
        <v>10</v>
      </c>
      <c r="D45" s="2" t="s">
        <v>4</v>
      </c>
      <c r="E45" s="3">
        <v>284933.18070000003</v>
      </c>
      <c r="F45" s="3">
        <v>284933.18070000003</v>
      </c>
      <c r="G45" s="3">
        <v>42739.977105000005</v>
      </c>
      <c r="H45" s="3">
        <v>15085</v>
      </c>
      <c r="I45" s="3"/>
      <c r="J45" s="3"/>
      <c r="K45" s="3"/>
      <c r="L45" s="3"/>
      <c r="M45" s="3"/>
      <c r="N45" s="3"/>
      <c r="O45" s="79">
        <v>21127.626775447501</v>
      </c>
      <c r="P45" s="3"/>
      <c r="Q45" s="3"/>
      <c r="R45" s="3"/>
      <c r="S45" s="3"/>
      <c r="T45" s="80">
        <v>281419.98864896072</v>
      </c>
      <c r="U45" s="3"/>
      <c r="V45" s="3"/>
      <c r="W45" s="3">
        <f t="shared" si="6"/>
        <v>930238.95392940834</v>
      </c>
      <c r="Z45" s="113"/>
      <c r="AA45" s="113"/>
      <c r="AB45" s="113"/>
      <c r="AC45" s="113"/>
      <c r="AD45" s="113"/>
      <c r="AE45" s="113"/>
      <c r="AF45" s="113"/>
      <c r="AG45" s="113"/>
      <c r="AH45" s="113"/>
      <c r="AI45" s="123"/>
      <c r="AJ45" s="116"/>
      <c r="AK45" s="113"/>
      <c r="AL45" s="115"/>
      <c r="AM45" s="113"/>
      <c r="AN45" s="113"/>
      <c r="AO45" s="123"/>
      <c r="AP45" s="129"/>
      <c r="AQ45" s="130"/>
      <c r="AR45" s="130"/>
      <c r="AS45" s="130"/>
      <c r="AT45" s="130"/>
      <c r="AU45" s="129"/>
      <c r="AV45" s="12"/>
    </row>
    <row r="46" spans="2:48">
      <c r="B46" s="4" t="s">
        <v>12</v>
      </c>
      <c r="C46" s="2">
        <v>9</v>
      </c>
      <c r="D46" s="2" t="s">
        <v>4</v>
      </c>
      <c r="E46" s="3">
        <v>304450.83060000004</v>
      </c>
      <c r="F46" s="3">
        <v>304450.83060000004</v>
      </c>
      <c r="G46" s="3">
        <v>45667.624590000007</v>
      </c>
      <c r="H46" s="3">
        <v>15085</v>
      </c>
      <c r="I46" s="3"/>
      <c r="J46" s="3"/>
      <c r="K46" s="3"/>
      <c r="L46" s="3"/>
      <c r="M46" s="3"/>
      <c r="N46" s="3"/>
      <c r="O46" s="79">
        <v>22357.8775641375</v>
      </c>
      <c r="P46" s="3"/>
      <c r="Q46" s="3"/>
      <c r="R46" s="3"/>
      <c r="S46" s="3"/>
      <c r="T46" s="80">
        <v>297806.92915431148</v>
      </c>
      <c r="U46" s="3"/>
      <c r="V46" s="3"/>
      <c r="W46" s="3">
        <f t="shared" si="6"/>
        <v>989819.09250844899</v>
      </c>
      <c r="Z46" s="113"/>
      <c r="AA46" s="113"/>
      <c r="AB46" s="113"/>
      <c r="AC46" s="113"/>
      <c r="AD46" s="113"/>
      <c r="AE46" s="113"/>
      <c r="AF46" s="113"/>
      <c r="AG46" s="113"/>
      <c r="AH46" s="113"/>
      <c r="AI46" s="123"/>
      <c r="AJ46" s="116"/>
      <c r="AK46" s="113"/>
      <c r="AL46" s="115"/>
      <c r="AM46" s="113"/>
      <c r="AN46" s="113"/>
      <c r="AO46" s="123"/>
      <c r="AP46" s="129"/>
      <c r="AQ46" s="130"/>
      <c r="AR46" s="130"/>
      <c r="AS46" s="129"/>
      <c r="AT46" s="130"/>
      <c r="AU46" s="129"/>
      <c r="AV46" s="12"/>
    </row>
    <row r="47" spans="2:48">
      <c r="B47" s="4" t="s">
        <v>12</v>
      </c>
      <c r="C47" s="2">
        <v>8</v>
      </c>
      <c r="D47" s="2" t="s">
        <v>4</v>
      </c>
      <c r="E47" s="3">
        <v>323965.19819999998</v>
      </c>
      <c r="F47" s="3">
        <v>323965.19819999998</v>
      </c>
      <c r="G47" s="3">
        <v>48594.779729999995</v>
      </c>
      <c r="H47" s="3">
        <v>15085</v>
      </c>
      <c r="I47" s="3"/>
      <c r="J47" s="3"/>
      <c r="K47" s="3"/>
      <c r="L47" s="3"/>
      <c r="M47" s="3"/>
      <c r="N47" s="3"/>
      <c r="O47" s="79">
        <v>23588.065469430003</v>
      </c>
      <c r="P47" s="3"/>
      <c r="Q47" s="3"/>
      <c r="R47" s="3"/>
      <c r="S47" s="3"/>
      <c r="T47" s="80">
        <v>314193.03205280763</v>
      </c>
      <c r="U47" s="3"/>
      <c r="V47" s="3"/>
      <c r="W47" s="3">
        <f t="shared" si="6"/>
        <v>1049391.2736522374</v>
      </c>
      <c r="Z47" s="113"/>
      <c r="AA47" s="113"/>
      <c r="AB47" s="113"/>
      <c r="AC47" s="113"/>
      <c r="AD47" s="113"/>
      <c r="AE47" s="113"/>
      <c r="AF47" s="113"/>
      <c r="AG47" s="113"/>
      <c r="AH47" s="113"/>
      <c r="AI47" s="123"/>
      <c r="AJ47" s="116"/>
      <c r="AK47" s="113"/>
      <c r="AL47" s="115"/>
      <c r="AM47" s="113"/>
      <c r="AN47" s="113"/>
      <c r="AO47" s="123"/>
      <c r="AP47" s="129"/>
      <c r="AQ47" s="130"/>
      <c r="AR47" s="130"/>
      <c r="AS47" s="130"/>
      <c r="AT47" s="130"/>
      <c r="AU47" s="129"/>
      <c r="AV47" s="12"/>
    </row>
    <row r="48" spans="2:48">
      <c r="B48" s="4" t="s">
        <v>12</v>
      </c>
      <c r="C48" s="2">
        <v>7</v>
      </c>
      <c r="D48" s="2" t="s">
        <v>4</v>
      </c>
      <c r="E48" s="3">
        <v>343480.65990000003</v>
      </c>
      <c r="F48" s="3">
        <v>343480.65990000003</v>
      </c>
      <c r="G48" s="3">
        <v>51522.098985000004</v>
      </c>
      <c r="H48" s="3">
        <v>15085</v>
      </c>
      <c r="I48" s="3"/>
      <c r="J48" s="3"/>
      <c r="K48" s="3"/>
      <c r="L48" s="3"/>
      <c r="M48" s="3"/>
      <c r="N48" s="3"/>
      <c r="O48" s="79">
        <v>24818.316258120001</v>
      </c>
      <c r="P48" s="3"/>
      <c r="Q48" s="3"/>
      <c r="R48" s="3"/>
      <c r="S48" s="3"/>
      <c r="T48" s="80">
        <v>330579.97255815845</v>
      </c>
      <c r="U48" s="3"/>
      <c r="V48" s="3"/>
      <c r="W48" s="3">
        <f t="shared" si="6"/>
        <v>1108966.7076012786</v>
      </c>
      <c r="Z48" s="113"/>
      <c r="AA48" s="113"/>
      <c r="AB48" s="113"/>
      <c r="AC48" s="113"/>
      <c r="AD48" s="113"/>
      <c r="AE48" s="113"/>
      <c r="AF48" s="113"/>
      <c r="AG48" s="113"/>
      <c r="AH48" s="113"/>
      <c r="AI48" s="123"/>
      <c r="AJ48" s="116"/>
      <c r="AK48" s="113"/>
      <c r="AL48" s="115"/>
      <c r="AM48" s="113"/>
      <c r="AN48" s="113"/>
      <c r="AO48" s="123"/>
      <c r="AP48" s="129"/>
      <c r="AQ48" s="130"/>
      <c r="AR48" s="130"/>
      <c r="AS48" s="129"/>
      <c r="AT48" s="130"/>
      <c r="AU48" s="129"/>
      <c r="AV48" s="12"/>
    </row>
    <row r="49" spans="2:48">
      <c r="B49" s="4" t="s">
        <v>12</v>
      </c>
      <c r="C49" s="2">
        <v>6</v>
      </c>
      <c r="D49" s="2" t="s">
        <v>4</v>
      </c>
      <c r="E49" s="3">
        <v>362991.7452</v>
      </c>
      <c r="F49" s="3">
        <v>362991.7452</v>
      </c>
      <c r="G49" s="3">
        <v>54448.761780000001</v>
      </c>
      <c r="H49" s="3">
        <v>15085</v>
      </c>
      <c r="I49" s="3"/>
      <c r="J49" s="3"/>
      <c r="K49" s="3"/>
      <c r="L49" s="3"/>
      <c r="M49" s="3"/>
      <c r="N49" s="3"/>
      <c r="O49" s="79">
        <v>26048.504163412505</v>
      </c>
      <c r="P49" s="3"/>
      <c r="Q49" s="3"/>
      <c r="R49" s="3"/>
      <c r="S49" s="3"/>
      <c r="T49" s="80">
        <v>346966.07545665454</v>
      </c>
      <c r="U49" s="3"/>
      <c r="V49" s="3"/>
      <c r="W49" s="3">
        <f t="shared" si="6"/>
        <v>1168531.8318000671</v>
      </c>
      <c r="Z49" s="113"/>
      <c r="AA49" s="113"/>
      <c r="AB49" s="113"/>
      <c r="AC49" s="113"/>
      <c r="AD49" s="113"/>
      <c r="AE49" s="113"/>
      <c r="AF49" s="113"/>
      <c r="AG49" s="113"/>
      <c r="AH49" s="113"/>
      <c r="AI49" s="123"/>
      <c r="AJ49" s="116"/>
      <c r="AK49" s="113"/>
      <c r="AL49" s="115"/>
      <c r="AM49" s="113"/>
      <c r="AN49" s="113"/>
      <c r="AO49" s="123"/>
      <c r="AP49" s="129"/>
      <c r="AQ49" s="129"/>
      <c r="AR49" s="130"/>
      <c r="AS49" s="130"/>
      <c r="AT49" s="130"/>
      <c r="AU49" s="129"/>
      <c r="AV49" s="12"/>
    </row>
    <row r="50" spans="2:48">
      <c r="B50" s="4" t="s">
        <v>12</v>
      </c>
      <c r="C50" s="2">
        <v>5</v>
      </c>
      <c r="D50" s="2" t="s">
        <v>4</v>
      </c>
      <c r="E50" s="3">
        <v>382509.39510000002</v>
      </c>
      <c r="F50" s="3">
        <v>382509.39510000002</v>
      </c>
      <c r="G50" s="3">
        <v>57376.409265000002</v>
      </c>
      <c r="H50" s="3">
        <v>15085</v>
      </c>
      <c r="I50" s="3"/>
      <c r="J50" s="3"/>
      <c r="K50" s="3"/>
      <c r="L50" s="3"/>
      <c r="M50" s="3"/>
      <c r="N50" s="3"/>
      <c r="O50" s="79">
        <v>27278.754952102507</v>
      </c>
      <c r="P50" s="3"/>
      <c r="Q50" s="3"/>
      <c r="R50" s="3"/>
      <c r="S50" s="3"/>
      <c r="T50" s="80">
        <v>363353.01596200536</v>
      </c>
      <c r="U50" s="3"/>
      <c r="V50" s="3"/>
      <c r="W50" s="3">
        <f t="shared" si="6"/>
        <v>1228111.9703791081</v>
      </c>
      <c r="Z50" s="113"/>
      <c r="AA50" s="113"/>
      <c r="AB50" s="113"/>
      <c r="AC50" s="113"/>
      <c r="AD50" s="113"/>
      <c r="AE50" s="113"/>
      <c r="AF50" s="113"/>
      <c r="AG50" s="113"/>
      <c r="AH50" s="113"/>
      <c r="AI50" s="123"/>
      <c r="AJ50" s="116"/>
      <c r="AK50" s="113"/>
      <c r="AL50" s="115"/>
      <c r="AM50" s="113"/>
      <c r="AN50" s="113"/>
      <c r="AO50" s="123"/>
      <c r="AP50" s="129"/>
      <c r="AQ50" s="130"/>
      <c r="AR50" s="129"/>
      <c r="AS50" s="130"/>
      <c r="AT50" s="130"/>
      <c r="AU50" s="129"/>
      <c r="AV50" s="12"/>
    </row>
    <row r="51" spans="2:48">
      <c r="B51" s="4" t="s">
        <v>12</v>
      </c>
      <c r="C51" s="2">
        <v>4</v>
      </c>
      <c r="D51" s="2" t="s">
        <v>4</v>
      </c>
      <c r="E51" s="3">
        <v>402028.13909999997</v>
      </c>
      <c r="F51" s="3">
        <v>402028.13909999997</v>
      </c>
      <c r="G51" s="3">
        <v>60304.220864999996</v>
      </c>
      <c r="H51" s="3">
        <v>15085</v>
      </c>
      <c r="I51" s="3"/>
      <c r="J51" s="3"/>
      <c r="K51" s="3"/>
      <c r="L51" s="3"/>
      <c r="M51" s="3"/>
      <c r="N51" s="3"/>
      <c r="O51" s="79">
        <v>28508.942857395003</v>
      </c>
      <c r="P51" s="3"/>
      <c r="Q51" s="3"/>
      <c r="R51" s="3"/>
      <c r="S51" s="3"/>
      <c r="T51" s="80">
        <v>379739.11886050145</v>
      </c>
      <c r="U51" s="3"/>
      <c r="V51" s="3"/>
      <c r="W51" s="3">
        <f t="shared" si="6"/>
        <v>1287693.5607828964</v>
      </c>
      <c r="Z51" s="113"/>
      <c r="AA51" s="113"/>
      <c r="AB51" s="113"/>
      <c r="AC51" s="113"/>
      <c r="AD51" s="113"/>
      <c r="AE51" s="113"/>
      <c r="AF51" s="113"/>
      <c r="AG51" s="113"/>
      <c r="AH51" s="113"/>
      <c r="AI51" s="123"/>
      <c r="AJ51" s="116"/>
      <c r="AK51" s="113"/>
      <c r="AL51" s="115"/>
      <c r="AM51" s="113"/>
      <c r="AN51" s="113"/>
      <c r="AO51" s="123"/>
      <c r="AP51" s="129"/>
      <c r="AQ51" s="130"/>
      <c r="AR51" s="129"/>
      <c r="AS51" s="129"/>
      <c r="AT51" s="130"/>
      <c r="AU51" s="129"/>
      <c r="AV51" s="12"/>
    </row>
    <row r="52" spans="2:48" ht="30" customHeight="1">
      <c r="B52" s="4" t="s">
        <v>12</v>
      </c>
      <c r="C52" s="2">
        <v>3</v>
      </c>
      <c r="D52" s="2" t="s">
        <v>4</v>
      </c>
      <c r="E52" s="3">
        <v>421542.50670000003</v>
      </c>
      <c r="F52" s="3">
        <v>421542.50670000003</v>
      </c>
      <c r="G52" s="3">
        <v>63231.376004999998</v>
      </c>
      <c r="H52" s="3">
        <v>15085</v>
      </c>
      <c r="I52" s="3"/>
      <c r="J52" s="3"/>
      <c r="K52" s="3"/>
      <c r="L52" s="3"/>
      <c r="M52" s="3"/>
      <c r="N52" s="3"/>
      <c r="O52" s="79">
        <v>29739.193646084997</v>
      </c>
      <c r="P52" s="3"/>
      <c r="Q52" s="3"/>
      <c r="R52" s="3"/>
      <c r="S52" s="3"/>
      <c r="T52" s="80">
        <v>396126.05936585215</v>
      </c>
      <c r="U52" s="3"/>
      <c r="V52" s="3"/>
      <c r="W52" s="3">
        <f t="shared" si="6"/>
        <v>1347266.6424169373</v>
      </c>
      <c r="Z52" s="113"/>
      <c r="AA52" s="113"/>
      <c r="AB52" s="113"/>
      <c r="AC52" s="113"/>
      <c r="AD52" s="113"/>
      <c r="AE52" s="113"/>
      <c r="AF52" s="113"/>
      <c r="AG52" s="113"/>
      <c r="AH52" s="117"/>
      <c r="AI52" s="123"/>
      <c r="AJ52" s="116"/>
      <c r="AK52" s="113"/>
      <c r="AL52" s="115"/>
      <c r="AM52" s="113"/>
      <c r="AN52" s="113"/>
      <c r="AO52" s="123"/>
      <c r="AP52" s="129"/>
      <c r="AQ52" s="130"/>
      <c r="AR52" s="129"/>
      <c r="AS52" s="130"/>
      <c r="AT52" s="130"/>
      <c r="AU52" s="129"/>
      <c r="AV52" s="12"/>
    </row>
    <row r="53" spans="2:48" ht="31.5" customHeight="1">
      <c r="B53" s="4" t="s">
        <v>12</v>
      </c>
      <c r="C53" s="2">
        <v>2</v>
      </c>
      <c r="D53" s="2" t="s">
        <v>4</v>
      </c>
      <c r="E53" s="3">
        <v>441059.0625</v>
      </c>
      <c r="F53" s="3">
        <v>441059.0625</v>
      </c>
      <c r="G53" s="3">
        <v>66158.859375</v>
      </c>
      <c r="H53" s="3">
        <v>15085</v>
      </c>
      <c r="I53" s="3"/>
      <c r="J53" s="3"/>
      <c r="K53" s="3"/>
      <c r="L53" s="3"/>
      <c r="M53" s="3"/>
      <c r="N53" s="3"/>
      <c r="O53" s="79">
        <v>30969.381551377501</v>
      </c>
      <c r="P53" s="3"/>
      <c r="Q53" s="3"/>
      <c r="R53" s="3"/>
      <c r="S53" s="3"/>
      <c r="T53" s="80">
        <v>412512.1622643483</v>
      </c>
      <c r="U53" s="3"/>
      <c r="V53" s="3"/>
      <c r="W53" s="3">
        <f t="shared" si="6"/>
        <v>1406843.5281907257</v>
      </c>
      <c r="Z53" s="113"/>
      <c r="AA53" s="113"/>
      <c r="AB53" s="113"/>
      <c r="AC53" s="113"/>
      <c r="AD53" s="113"/>
      <c r="AE53" s="113"/>
      <c r="AF53" s="113"/>
      <c r="AG53" s="113"/>
      <c r="AH53" s="117"/>
      <c r="AI53" s="123"/>
      <c r="AJ53" s="116"/>
      <c r="AK53" s="113"/>
      <c r="AL53" s="115"/>
      <c r="AM53" s="113"/>
      <c r="AN53" s="113"/>
      <c r="AO53" s="123"/>
      <c r="AP53" s="129"/>
      <c r="AQ53" s="130"/>
      <c r="AR53" s="129"/>
      <c r="AS53" s="129"/>
      <c r="AT53" s="130"/>
      <c r="AU53" s="129"/>
      <c r="AV53" s="12"/>
    </row>
    <row r="54" spans="2:48" ht="24" customHeight="1">
      <c r="B54" s="4" t="s">
        <v>12</v>
      </c>
      <c r="C54" s="2">
        <v>1</v>
      </c>
      <c r="D54" s="2" t="s">
        <v>4</v>
      </c>
      <c r="E54" s="3">
        <v>455372.07870000001</v>
      </c>
      <c r="F54" s="3">
        <v>455372.07870000001</v>
      </c>
      <c r="G54" s="3">
        <v>68305.811805000005</v>
      </c>
      <c r="H54" s="3">
        <v>15085</v>
      </c>
      <c r="I54" s="3"/>
      <c r="J54" s="3"/>
      <c r="K54" s="3"/>
      <c r="L54" s="3"/>
      <c r="M54" s="3"/>
      <c r="N54" s="3"/>
      <c r="O54" s="79">
        <v>32199.632340067503</v>
      </c>
      <c r="P54" s="3"/>
      <c r="Q54" s="3"/>
      <c r="R54" s="3"/>
      <c r="S54" s="3"/>
      <c r="T54" s="80">
        <v>428899.10276969918</v>
      </c>
      <c r="U54" s="3"/>
      <c r="V54" s="3"/>
      <c r="W54" s="3">
        <f t="shared" si="6"/>
        <v>1455233.7043147667</v>
      </c>
      <c r="Z54" s="113"/>
      <c r="AA54" s="113"/>
      <c r="AB54" s="113"/>
      <c r="AC54" s="113"/>
      <c r="AD54" s="113"/>
      <c r="AE54" s="113"/>
      <c r="AF54" s="113"/>
      <c r="AG54" s="113"/>
      <c r="AH54" s="117"/>
      <c r="AI54" s="123"/>
      <c r="AJ54" s="116"/>
      <c r="AK54" s="113"/>
      <c r="AL54" s="115"/>
      <c r="AM54" s="113"/>
      <c r="AN54" s="113"/>
      <c r="AO54" s="123"/>
      <c r="AP54" s="129"/>
      <c r="AQ54" s="129"/>
      <c r="AR54" s="129"/>
      <c r="AS54" s="130"/>
      <c r="AT54" s="130"/>
      <c r="AU54" s="129"/>
      <c r="AV54" s="12"/>
    </row>
    <row r="55" spans="2:48" ht="29.25" customHeight="1">
      <c r="Z55" s="113"/>
      <c r="AA55" s="113"/>
      <c r="AB55" s="113"/>
      <c r="AC55" s="113"/>
      <c r="AD55" s="113"/>
      <c r="AE55" s="113"/>
      <c r="AF55" s="113"/>
      <c r="AG55" s="113"/>
      <c r="AH55" s="117"/>
      <c r="AI55" s="123"/>
      <c r="AJ55" s="116"/>
      <c r="AK55" s="113"/>
      <c r="AL55" s="115"/>
      <c r="AM55" s="113"/>
      <c r="AN55" s="113"/>
      <c r="AO55" s="123"/>
      <c r="AP55" s="129"/>
      <c r="AQ55" s="130"/>
      <c r="AR55" s="129"/>
      <c r="AS55" s="129"/>
      <c r="AT55" s="130"/>
      <c r="AU55" s="129"/>
      <c r="AV55" s="12"/>
    </row>
    <row r="56" spans="2:48" ht="36">
      <c r="B56" s="1" t="s">
        <v>8</v>
      </c>
      <c r="C56" s="1" t="s">
        <v>9</v>
      </c>
      <c r="D56" s="1" t="s">
        <v>1</v>
      </c>
      <c r="E56" s="1" t="s">
        <v>2</v>
      </c>
      <c r="F56" s="1" t="s">
        <v>5</v>
      </c>
      <c r="G56" s="1" t="s">
        <v>6</v>
      </c>
      <c r="H56" s="1" t="s">
        <v>7</v>
      </c>
      <c r="I56" s="1" t="s">
        <v>16</v>
      </c>
      <c r="J56" s="1" t="s">
        <v>17</v>
      </c>
      <c r="K56" s="1" t="s">
        <v>18</v>
      </c>
      <c r="L56" s="1" t="s">
        <v>19</v>
      </c>
      <c r="M56" s="1" t="s">
        <v>20</v>
      </c>
      <c r="N56" s="1" t="s">
        <v>21</v>
      </c>
      <c r="O56" s="1" t="s">
        <v>22</v>
      </c>
      <c r="P56" s="1" t="s">
        <v>23</v>
      </c>
      <c r="Q56" s="1" t="s">
        <v>24</v>
      </c>
      <c r="R56" s="1" t="s">
        <v>25</v>
      </c>
      <c r="S56" s="1" t="s">
        <v>26</v>
      </c>
      <c r="T56" s="1" t="s">
        <v>27</v>
      </c>
      <c r="U56" s="1" t="s">
        <v>28</v>
      </c>
      <c r="V56" s="1" t="s">
        <v>49</v>
      </c>
      <c r="W56" s="1" t="s">
        <v>3</v>
      </c>
      <c r="Z56" s="113"/>
      <c r="AA56" s="113"/>
      <c r="AB56" s="113"/>
      <c r="AC56" s="113"/>
      <c r="AD56" s="113"/>
      <c r="AE56" s="113"/>
      <c r="AF56" s="113"/>
      <c r="AG56" s="113"/>
      <c r="AH56" s="117"/>
      <c r="AI56" s="123"/>
      <c r="AJ56" s="116"/>
      <c r="AK56" s="113"/>
      <c r="AL56" s="115"/>
      <c r="AM56" s="113"/>
      <c r="AN56" s="113"/>
      <c r="AO56" s="123"/>
      <c r="AP56" s="129"/>
      <c r="AQ56" s="129"/>
      <c r="AR56" s="129"/>
      <c r="AS56" s="129"/>
      <c r="AT56" s="129"/>
      <c r="AU56" s="129"/>
      <c r="AV56" s="12"/>
    </row>
    <row r="57" spans="2:48" ht="26.25" customHeight="1">
      <c r="B57" s="4" t="s">
        <v>13</v>
      </c>
      <c r="C57" s="2">
        <v>15</v>
      </c>
      <c r="D57" s="2" t="s">
        <v>4</v>
      </c>
      <c r="E57" s="3">
        <v>161140.1421</v>
      </c>
      <c r="F57" s="3">
        <v>161140.1421</v>
      </c>
      <c r="G57" s="3">
        <v>24171.021314999998</v>
      </c>
      <c r="H57" s="3">
        <v>15085</v>
      </c>
      <c r="I57" s="3"/>
      <c r="J57" s="3"/>
      <c r="K57" s="3"/>
      <c r="L57" s="3"/>
      <c r="M57" s="3"/>
      <c r="N57" s="3"/>
      <c r="O57" s="5">
        <v>14387.595581204998</v>
      </c>
      <c r="P57" s="79">
        <v>43162.78674361499</v>
      </c>
      <c r="Q57" s="3"/>
      <c r="R57" s="3"/>
      <c r="S57" s="3"/>
      <c r="T57" s="80">
        <v>191642.77314165057</v>
      </c>
      <c r="U57" s="3"/>
      <c r="V57" s="3"/>
      <c r="W57" s="3">
        <f>SUM(E57:V57)</f>
        <v>610729.46098147053</v>
      </c>
      <c r="Z57" s="113"/>
      <c r="AA57" s="113"/>
      <c r="AB57" s="113"/>
      <c r="AC57" s="113"/>
      <c r="AD57" s="113"/>
      <c r="AE57" s="113"/>
      <c r="AF57" s="113"/>
      <c r="AG57" s="113"/>
      <c r="AH57" s="117"/>
      <c r="AI57" s="123"/>
      <c r="AJ57" s="116"/>
      <c r="AK57" s="113"/>
      <c r="AL57" s="115"/>
      <c r="AM57" s="113"/>
      <c r="AN57" s="113"/>
      <c r="AO57" s="123"/>
      <c r="AP57" s="123"/>
      <c r="AQ57" s="123"/>
      <c r="AR57" s="123"/>
      <c r="AS57" s="123"/>
      <c r="AT57" s="123"/>
      <c r="AU57" s="123"/>
      <c r="AV57" s="12"/>
    </row>
    <row r="58" spans="2:48" ht="29.25" customHeight="1">
      <c r="B58" s="4" t="s">
        <v>13</v>
      </c>
      <c r="C58" s="2">
        <v>14</v>
      </c>
      <c r="D58" s="2" t="s">
        <v>4</v>
      </c>
      <c r="E58" s="3">
        <v>178408.3224</v>
      </c>
      <c r="F58" s="3">
        <v>178408.3224</v>
      </c>
      <c r="G58" s="3">
        <v>26761.248360000001</v>
      </c>
      <c r="H58" s="3">
        <v>15085</v>
      </c>
      <c r="I58" s="3"/>
      <c r="J58" s="3"/>
      <c r="K58" s="3"/>
      <c r="L58" s="3"/>
      <c r="M58" s="3"/>
      <c r="N58" s="3"/>
      <c r="O58" s="5">
        <v>15569.426153820003</v>
      </c>
      <c r="P58" s="79">
        <v>46708.278461460002</v>
      </c>
      <c r="Q58" s="3"/>
      <c r="R58" s="3"/>
      <c r="S58" s="3"/>
      <c r="T58" s="80">
        <v>207384.75636888243</v>
      </c>
      <c r="U58" s="3"/>
      <c r="V58" s="3"/>
      <c r="W58" s="3">
        <f t="shared" ref="W58:W71" si="7">SUM(E58:V58)</f>
        <v>668325.3541441625</v>
      </c>
      <c r="Z58" s="113"/>
      <c r="AA58" s="113"/>
      <c r="AB58" s="113"/>
      <c r="AC58" s="113"/>
      <c r="AD58" s="113"/>
      <c r="AE58" s="113"/>
      <c r="AF58" s="113"/>
      <c r="AG58" s="113"/>
      <c r="AH58" s="117"/>
      <c r="AI58" s="123"/>
      <c r="AJ58" s="116"/>
      <c r="AK58" s="113"/>
      <c r="AL58" s="115"/>
      <c r="AM58" s="113"/>
      <c r="AN58" s="113"/>
      <c r="AO58" s="123"/>
      <c r="AP58" s="123"/>
      <c r="AQ58" s="123"/>
      <c r="AR58" s="123"/>
      <c r="AS58" s="123"/>
      <c r="AT58" s="123"/>
      <c r="AU58" s="123"/>
      <c r="AV58" s="12"/>
    </row>
    <row r="59" spans="2:48" ht="35.25" customHeight="1">
      <c r="B59" s="4" t="s">
        <v>13</v>
      </c>
      <c r="C59" s="2">
        <v>13</v>
      </c>
      <c r="D59" s="2" t="s">
        <v>4</v>
      </c>
      <c r="E59" s="3">
        <v>195672.12629999997</v>
      </c>
      <c r="F59" s="3">
        <v>195672.12629999997</v>
      </c>
      <c r="G59" s="3">
        <v>29350.818944999995</v>
      </c>
      <c r="H59" s="3">
        <v>15085</v>
      </c>
      <c r="I59" s="3"/>
      <c r="J59" s="3"/>
      <c r="K59" s="3"/>
      <c r="L59" s="3"/>
      <c r="M59" s="3">
        <v>105500</v>
      </c>
      <c r="N59" s="3">
        <v>29656</v>
      </c>
      <c r="O59" s="5">
        <v>16751.256726435</v>
      </c>
      <c r="P59" s="79">
        <v>50253.770179304993</v>
      </c>
      <c r="Q59" s="3"/>
      <c r="R59" s="3"/>
      <c r="S59" s="3"/>
      <c r="T59" s="80">
        <v>223126.7395961142</v>
      </c>
      <c r="U59" s="3"/>
      <c r="V59" s="3"/>
      <c r="W59" s="3">
        <f t="shared" si="7"/>
        <v>861067.83804685413</v>
      </c>
      <c r="Z59" s="113"/>
      <c r="AA59" s="113"/>
      <c r="AB59" s="113"/>
      <c r="AC59" s="113"/>
      <c r="AD59" s="113"/>
      <c r="AE59" s="113"/>
      <c r="AF59" s="113"/>
      <c r="AG59" s="113"/>
      <c r="AH59" s="113"/>
      <c r="AI59" s="123"/>
      <c r="AJ59" s="116"/>
      <c r="AK59" s="119"/>
      <c r="AL59" s="115"/>
      <c r="AM59" s="113"/>
      <c r="AN59" s="113"/>
      <c r="AO59" s="123"/>
      <c r="AP59" s="123"/>
      <c r="AQ59" s="123"/>
      <c r="AR59" s="123"/>
      <c r="AS59" s="123"/>
      <c r="AT59" s="123"/>
      <c r="AU59" s="123"/>
      <c r="AV59" s="12"/>
    </row>
    <row r="60" spans="2:48" ht="30.75" customHeight="1">
      <c r="B60" s="4" t="s">
        <v>13</v>
      </c>
      <c r="C60" s="2">
        <v>12</v>
      </c>
      <c r="D60" s="2" t="s">
        <v>4</v>
      </c>
      <c r="E60" s="3">
        <v>212934.83609999999</v>
      </c>
      <c r="F60" s="3">
        <v>212934.83609999999</v>
      </c>
      <c r="G60" s="3">
        <v>31940.225414999997</v>
      </c>
      <c r="H60" s="3">
        <v>15085</v>
      </c>
      <c r="I60" s="3"/>
      <c r="J60" s="3"/>
      <c r="K60" s="3"/>
      <c r="L60" s="3"/>
      <c r="M60" s="3"/>
      <c r="N60" s="3"/>
      <c r="O60" s="5">
        <v>17933.087299049999</v>
      </c>
      <c r="P60" s="79">
        <v>53799.261897149991</v>
      </c>
      <c r="Q60" s="3"/>
      <c r="R60" s="3"/>
      <c r="S60" s="3"/>
      <c r="T60" s="80">
        <v>238868.72282334598</v>
      </c>
      <c r="U60" s="3"/>
      <c r="V60" s="3"/>
      <c r="W60" s="3">
        <f t="shared" si="7"/>
        <v>783495.96963454597</v>
      </c>
      <c r="Z60" s="113"/>
      <c r="AA60" s="113"/>
      <c r="AB60" s="113"/>
      <c r="AC60" s="113"/>
      <c r="AD60" s="113"/>
      <c r="AE60" s="113"/>
      <c r="AF60" s="113"/>
      <c r="AG60" s="113"/>
      <c r="AH60" s="117"/>
      <c r="AI60" s="123"/>
      <c r="AJ60" s="116"/>
      <c r="AK60" s="113"/>
      <c r="AL60" s="115"/>
      <c r="AM60" s="113"/>
      <c r="AN60" s="113"/>
      <c r="AO60" s="123"/>
      <c r="AP60" s="123"/>
      <c r="AQ60" s="123"/>
      <c r="AR60" s="123"/>
      <c r="AS60" s="123"/>
      <c r="AT60" s="123"/>
      <c r="AU60" s="123"/>
      <c r="AV60" s="12"/>
    </row>
    <row r="61" spans="2:48" ht="30" customHeight="1">
      <c r="B61" s="4" t="s">
        <v>13</v>
      </c>
      <c r="C61" s="2">
        <v>11</v>
      </c>
      <c r="D61" s="2" t="s">
        <v>4</v>
      </c>
      <c r="E61" s="3">
        <v>230201.92230000001</v>
      </c>
      <c r="F61" s="3">
        <v>230201.92230000001</v>
      </c>
      <c r="G61" s="3">
        <v>34530.288345000001</v>
      </c>
      <c r="H61" s="3">
        <v>15085</v>
      </c>
      <c r="I61" s="3"/>
      <c r="J61" s="3"/>
      <c r="K61" s="3"/>
      <c r="L61" s="3"/>
      <c r="M61" s="3"/>
      <c r="N61" s="3"/>
      <c r="O61" s="5">
        <v>19114.917871665002</v>
      </c>
      <c r="P61" s="79">
        <v>57344.753614994996</v>
      </c>
      <c r="Q61" s="3"/>
      <c r="R61" s="3"/>
      <c r="S61" s="3"/>
      <c r="T61" s="80">
        <v>254610.70605057781</v>
      </c>
      <c r="U61" s="3"/>
      <c r="V61" s="3"/>
      <c r="W61" s="3">
        <f t="shared" si="7"/>
        <v>841089.51048223791</v>
      </c>
      <c r="Z61" s="113"/>
      <c r="AA61" s="113"/>
      <c r="AB61" s="113"/>
      <c r="AC61" s="113"/>
      <c r="AD61" s="113"/>
      <c r="AE61" s="113"/>
      <c r="AF61" s="113"/>
      <c r="AG61" s="113"/>
      <c r="AH61" s="117"/>
      <c r="AI61" s="123"/>
      <c r="AJ61" s="116"/>
      <c r="AK61" s="113"/>
      <c r="AL61" s="115"/>
      <c r="AM61" s="113"/>
      <c r="AN61" s="113"/>
      <c r="AO61" s="123"/>
      <c r="AP61" s="123"/>
      <c r="AQ61" s="123"/>
      <c r="AR61" s="123"/>
      <c r="AS61" s="123"/>
      <c r="AT61" s="123"/>
      <c r="AU61" s="123"/>
      <c r="AV61" s="12"/>
    </row>
    <row r="62" spans="2:48" ht="27" customHeight="1">
      <c r="B62" s="4" t="s">
        <v>13</v>
      </c>
      <c r="C62" s="2">
        <v>10</v>
      </c>
      <c r="D62" s="2" t="s">
        <v>4</v>
      </c>
      <c r="E62" s="3">
        <v>247466.82029999999</v>
      </c>
      <c r="F62" s="3">
        <v>247466.82029999999</v>
      </c>
      <c r="G62" s="3">
        <v>37120.023044999994</v>
      </c>
      <c r="H62" s="3">
        <v>15085</v>
      </c>
      <c r="I62" s="3"/>
      <c r="J62" s="3"/>
      <c r="K62" s="3"/>
      <c r="L62" s="3"/>
      <c r="M62" s="3"/>
      <c r="N62" s="3"/>
      <c r="O62" s="5">
        <v>20296.811327677504</v>
      </c>
      <c r="P62" s="79">
        <v>60890.433983032504</v>
      </c>
      <c r="Q62" s="3"/>
      <c r="R62" s="3"/>
      <c r="S62" s="3"/>
      <c r="T62" s="80">
        <v>270353.52688466432</v>
      </c>
      <c r="U62" s="3"/>
      <c r="V62" s="3"/>
      <c r="W62" s="3">
        <f t="shared" si="7"/>
        <v>898679.43584037421</v>
      </c>
      <c r="Z62" s="113"/>
      <c r="AA62" s="113"/>
      <c r="AB62" s="113"/>
      <c r="AC62" s="113"/>
      <c r="AD62" s="113"/>
      <c r="AE62" s="113"/>
      <c r="AF62" s="113"/>
      <c r="AG62" s="113"/>
      <c r="AH62" s="117"/>
      <c r="AI62" s="123"/>
      <c r="AJ62" s="116"/>
      <c r="AK62" s="113"/>
      <c r="AL62" s="115"/>
      <c r="AM62" s="113"/>
      <c r="AN62" s="113"/>
      <c r="AO62" s="123"/>
      <c r="AP62" s="123"/>
      <c r="AQ62" s="123"/>
      <c r="AR62" s="123"/>
      <c r="AS62" s="123"/>
      <c r="AT62" s="123"/>
      <c r="AU62" s="123"/>
      <c r="AV62" s="12"/>
    </row>
    <row r="63" spans="2:48" ht="30.75" customHeight="1">
      <c r="B63" s="4" t="s">
        <v>13</v>
      </c>
      <c r="C63" s="2">
        <v>9</v>
      </c>
      <c r="D63" s="2" t="s">
        <v>4</v>
      </c>
      <c r="E63" s="3">
        <v>264730.62420000002</v>
      </c>
      <c r="F63" s="3">
        <v>264730.62420000002</v>
      </c>
      <c r="G63" s="3">
        <v>39709.593630000003</v>
      </c>
      <c r="H63" s="3">
        <v>15085</v>
      </c>
      <c r="I63" s="3"/>
      <c r="J63" s="3"/>
      <c r="K63" s="3"/>
      <c r="L63" s="3"/>
      <c r="M63" s="3"/>
      <c r="N63" s="3"/>
      <c r="O63" s="5">
        <v>21478.641900292499</v>
      </c>
      <c r="P63" s="79">
        <v>64435.925700877495</v>
      </c>
      <c r="Q63" s="3"/>
      <c r="R63" s="3"/>
      <c r="S63" s="3"/>
      <c r="T63" s="80">
        <v>286095.51011189609</v>
      </c>
      <c r="U63" s="3"/>
      <c r="V63" s="3"/>
      <c r="W63" s="3">
        <f t="shared" si="7"/>
        <v>956265.91974306607</v>
      </c>
      <c r="Z63" s="113"/>
      <c r="AA63" s="113"/>
      <c r="AB63" s="113"/>
      <c r="AC63" s="113"/>
      <c r="AD63" s="113"/>
      <c r="AE63" s="113"/>
      <c r="AF63" s="113"/>
      <c r="AG63" s="113"/>
      <c r="AH63" s="117"/>
      <c r="AI63" s="123"/>
      <c r="AJ63" s="116"/>
      <c r="AK63" s="113"/>
      <c r="AL63" s="115"/>
      <c r="AM63" s="113"/>
      <c r="AN63" s="113"/>
      <c r="AO63" s="123"/>
      <c r="AP63" s="123"/>
      <c r="AQ63" s="123"/>
      <c r="AR63" s="123"/>
      <c r="AS63" s="123"/>
      <c r="AT63" s="123"/>
      <c r="AU63" s="123"/>
      <c r="AV63" s="12"/>
    </row>
    <row r="64" spans="2:48" ht="29.25" customHeight="1">
      <c r="B64" s="4" t="s">
        <v>13</v>
      </c>
      <c r="C64" s="2">
        <v>8</v>
      </c>
      <c r="D64" s="2" t="s">
        <v>4</v>
      </c>
      <c r="E64" s="3">
        <v>281998.80449999997</v>
      </c>
      <c r="F64" s="3">
        <v>281998.80449999997</v>
      </c>
      <c r="G64" s="3">
        <v>42299.820674999995</v>
      </c>
      <c r="H64" s="3">
        <v>15085</v>
      </c>
      <c r="I64" s="3"/>
      <c r="J64" s="3"/>
      <c r="K64" s="3"/>
      <c r="L64" s="3"/>
      <c r="M64" s="3"/>
      <c r="N64" s="3"/>
      <c r="O64" s="5">
        <v>22660.472472907499</v>
      </c>
      <c r="P64" s="79">
        <v>67981.417418722485</v>
      </c>
      <c r="Q64" s="3"/>
      <c r="R64" s="3"/>
      <c r="S64" s="3"/>
      <c r="T64" s="80">
        <v>301837.49333912786</v>
      </c>
      <c r="U64" s="3"/>
      <c r="V64" s="3"/>
      <c r="W64" s="3">
        <f t="shared" si="7"/>
        <v>1013861.8129057578</v>
      </c>
      <c r="Z64" s="113"/>
      <c r="AA64" s="113"/>
      <c r="AB64" s="113"/>
      <c r="AC64" s="113"/>
      <c r="AD64" s="113"/>
      <c r="AE64" s="113"/>
      <c r="AF64" s="113"/>
      <c r="AG64" s="113"/>
      <c r="AH64" s="117"/>
      <c r="AI64" s="123"/>
      <c r="AJ64" s="116"/>
      <c r="AK64" s="113"/>
      <c r="AL64" s="115"/>
      <c r="AM64" s="113"/>
      <c r="AN64" s="113"/>
      <c r="AO64" s="123"/>
      <c r="AP64" s="123"/>
      <c r="AQ64" s="123"/>
      <c r="AR64" s="123"/>
      <c r="AS64" s="123"/>
      <c r="AT64" s="123"/>
      <c r="AU64" s="123"/>
      <c r="AV64" s="12"/>
    </row>
    <row r="65" spans="2:48" ht="23.25" customHeight="1">
      <c r="B65" s="4" t="s">
        <v>13</v>
      </c>
      <c r="C65" s="2">
        <v>7</v>
      </c>
      <c r="D65" s="2" t="s">
        <v>4</v>
      </c>
      <c r="E65" s="3">
        <v>299266.98479999998</v>
      </c>
      <c r="F65" s="3">
        <v>299266.98479999998</v>
      </c>
      <c r="G65" s="3">
        <v>44890.047719999995</v>
      </c>
      <c r="H65" s="3">
        <v>15085</v>
      </c>
      <c r="I65" s="3"/>
      <c r="J65" s="3"/>
      <c r="K65" s="3"/>
      <c r="L65" s="3"/>
      <c r="M65" s="3"/>
      <c r="N65" s="3"/>
      <c r="O65" s="5">
        <v>23842.303045522502</v>
      </c>
      <c r="P65" s="79">
        <v>71526.909136567498</v>
      </c>
      <c r="Q65" s="3"/>
      <c r="R65" s="3"/>
      <c r="S65" s="3"/>
      <c r="T65" s="80">
        <v>317579.47656635975</v>
      </c>
      <c r="U65" s="3"/>
      <c r="V65" s="3"/>
      <c r="W65" s="3">
        <f t="shared" si="7"/>
        <v>1071457.7060684497</v>
      </c>
      <c r="Z65" s="113"/>
      <c r="AA65" s="113"/>
      <c r="AB65" s="113"/>
      <c r="AC65" s="113"/>
      <c r="AD65" s="113"/>
      <c r="AE65" s="113"/>
      <c r="AF65" s="113"/>
      <c r="AG65" s="113"/>
      <c r="AH65" s="117"/>
      <c r="AI65" s="123"/>
      <c r="AJ65" s="116"/>
      <c r="AK65" s="113"/>
      <c r="AL65" s="115"/>
      <c r="AM65" s="113"/>
      <c r="AN65" s="113"/>
      <c r="AO65" s="123"/>
      <c r="AP65" s="123"/>
      <c r="AQ65" s="123"/>
      <c r="AR65" s="123"/>
      <c r="AS65" s="123"/>
      <c r="AT65" s="123"/>
      <c r="AU65" s="123"/>
      <c r="AV65" s="12"/>
    </row>
    <row r="66" spans="2:48" ht="23.25" customHeight="1">
      <c r="B66" s="4" t="s">
        <v>13</v>
      </c>
      <c r="C66" s="2">
        <v>6</v>
      </c>
      <c r="D66" s="2" t="s">
        <v>4</v>
      </c>
      <c r="E66" s="3">
        <v>316528.6005</v>
      </c>
      <c r="F66" s="3">
        <v>316528.6005</v>
      </c>
      <c r="G66" s="3">
        <v>47479.290074999997</v>
      </c>
      <c r="H66" s="3">
        <v>15085</v>
      </c>
      <c r="I66" s="3"/>
      <c r="J66" s="3"/>
      <c r="K66" s="3"/>
      <c r="L66" s="3"/>
      <c r="M66" s="3"/>
      <c r="N66" s="3"/>
      <c r="O66" s="5">
        <v>25024.133618137501</v>
      </c>
      <c r="P66" s="79">
        <v>75072.400854412495</v>
      </c>
      <c r="Q66" s="3"/>
      <c r="R66" s="3"/>
      <c r="S66" s="3"/>
      <c r="T66" s="80">
        <v>333321.45979359152</v>
      </c>
      <c r="U66" s="3"/>
      <c r="V66" s="3"/>
      <c r="W66" s="3">
        <f t="shared" si="7"/>
        <v>1129039.4853411415</v>
      </c>
      <c r="Z66" s="113"/>
      <c r="AA66" s="113"/>
      <c r="AB66" s="113"/>
      <c r="AC66" s="113"/>
      <c r="AD66" s="113"/>
      <c r="AE66" s="113"/>
      <c r="AF66" s="113"/>
      <c r="AG66" s="113"/>
      <c r="AH66" s="117"/>
      <c r="AI66" s="123"/>
      <c r="AJ66" s="116"/>
      <c r="AK66" s="113"/>
      <c r="AL66" s="115"/>
      <c r="AM66" s="113"/>
      <c r="AN66" s="113"/>
      <c r="AO66" s="123"/>
      <c r="AP66" s="123"/>
      <c r="AQ66" s="123"/>
      <c r="AR66" s="123"/>
      <c r="AS66" s="123"/>
      <c r="AT66" s="123"/>
      <c r="AU66" s="123"/>
      <c r="AV66" s="12"/>
    </row>
    <row r="67" spans="2:48" ht="33" customHeight="1">
      <c r="B67" s="4" t="s">
        <v>13</v>
      </c>
      <c r="C67" s="2">
        <v>5</v>
      </c>
      <c r="D67" s="2" t="s">
        <v>4</v>
      </c>
      <c r="E67" s="3">
        <v>333795.68669999996</v>
      </c>
      <c r="F67" s="3">
        <v>333795.68669999996</v>
      </c>
      <c r="G67" s="3">
        <v>50069.35300499999</v>
      </c>
      <c r="H67" s="3">
        <v>15085</v>
      </c>
      <c r="I67" s="3"/>
      <c r="J67" s="3"/>
      <c r="K67" s="3"/>
      <c r="L67" s="3"/>
      <c r="M67" s="3"/>
      <c r="N67" s="3"/>
      <c r="O67" s="5">
        <v>26205.964190752504</v>
      </c>
      <c r="P67" s="79">
        <v>78617.892572257508</v>
      </c>
      <c r="Q67" s="3"/>
      <c r="R67" s="3"/>
      <c r="S67" s="3"/>
      <c r="T67" s="80">
        <v>349063.4430208233</v>
      </c>
      <c r="U67" s="3"/>
      <c r="V67" s="3"/>
      <c r="W67" s="3">
        <f t="shared" si="7"/>
        <v>1186633.0261888332</v>
      </c>
      <c r="Z67" s="113"/>
      <c r="AA67" s="113"/>
      <c r="AB67" s="113"/>
      <c r="AC67" s="113"/>
      <c r="AD67" s="113"/>
      <c r="AE67" s="113"/>
      <c r="AF67" s="113"/>
      <c r="AG67" s="113"/>
      <c r="AH67" s="117"/>
      <c r="AI67" s="123"/>
      <c r="AJ67" s="116"/>
      <c r="AK67" s="113"/>
      <c r="AL67" s="115"/>
      <c r="AM67" s="113"/>
      <c r="AN67" s="113"/>
      <c r="AO67" s="123"/>
      <c r="AP67" s="123"/>
      <c r="AQ67" s="123"/>
      <c r="AR67" s="123"/>
      <c r="AS67" s="123"/>
      <c r="AT67" s="123"/>
      <c r="AU67" s="123"/>
      <c r="AV67" s="12"/>
    </row>
    <row r="68" spans="2:48" ht="29.25" customHeight="1">
      <c r="B68" s="4" t="s">
        <v>13</v>
      </c>
      <c r="C68" s="2">
        <v>4</v>
      </c>
      <c r="D68" s="2" t="s">
        <v>4</v>
      </c>
      <c r="E68" s="3">
        <v>351059.49059999996</v>
      </c>
      <c r="F68" s="3">
        <v>351059.49059999996</v>
      </c>
      <c r="G68" s="3">
        <v>52658.923589999991</v>
      </c>
      <c r="H68" s="3">
        <v>15085</v>
      </c>
      <c r="I68" s="3"/>
      <c r="J68" s="3"/>
      <c r="K68" s="3"/>
      <c r="L68" s="3"/>
      <c r="M68" s="3"/>
      <c r="N68" s="3"/>
      <c r="O68" s="5">
        <v>27387.794763367503</v>
      </c>
      <c r="P68" s="79">
        <v>82163.384290102505</v>
      </c>
      <c r="Q68" s="3"/>
      <c r="R68" s="3"/>
      <c r="S68" s="3"/>
      <c r="T68" s="80">
        <v>364805.42624805513</v>
      </c>
      <c r="U68" s="3"/>
      <c r="V68" s="3"/>
      <c r="W68" s="3">
        <f t="shared" si="7"/>
        <v>1244219.510091525</v>
      </c>
      <c r="Z68" s="113"/>
      <c r="AA68" s="113"/>
      <c r="AB68" s="113"/>
      <c r="AC68" s="113"/>
      <c r="AD68" s="113"/>
      <c r="AE68" s="113"/>
      <c r="AF68" s="113"/>
      <c r="AG68" s="113"/>
      <c r="AH68" s="117"/>
      <c r="AI68" s="123"/>
      <c r="AJ68" s="116"/>
      <c r="AK68" s="113"/>
      <c r="AL68" s="115"/>
      <c r="AM68" s="113"/>
      <c r="AN68" s="113"/>
      <c r="AO68" s="123"/>
      <c r="AP68" s="123"/>
      <c r="AQ68" s="123"/>
      <c r="AR68" s="123"/>
      <c r="AS68" s="123"/>
      <c r="AT68" s="123"/>
      <c r="AU68" s="123"/>
      <c r="AV68" s="12"/>
    </row>
    <row r="69" spans="2:48" ht="26.25" customHeight="1">
      <c r="B69" s="4" t="s">
        <v>13</v>
      </c>
      <c r="C69" s="2">
        <v>3</v>
      </c>
      <c r="D69" s="2" t="s">
        <v>4</v>
      </c>
      <c r="E69" s="3">
        <v>368327.67090000003</v>
      </c>
      <c r="F69" s="3">
        <v>368327.67090000003</v>
      </c>
      <c r="G69" s="3">
        <v>55249.150635000005</v>
      </c>
      <c r="H69" s="3">
        <v>15085</v>
      </c>
      <c r="I69" s="3"/>
      <c r="J69" s="3"/>
      <c r="K69" s="3"/>
      <c r="L69" s="3"/>
      <c r="M69" s="3"/>
      <c r="N69" s="3"/>
      <c r="O69" s="5">
        <v>28569.625335982502</v>
      </c>
      <c r="P69" s="79">
        <v>85708.876007947503</v>
      </c>
      <c r="Q69" s="3"/>
      <c r="R69" s="3"/>
      <c r="S69" s="3"/>
      <c r="T69" s="80">
        <v>380547.4094752869</v>
      </c>
      <c r="U69" s="3"/>
      <c r="V69" s="3"/>
      <c r="W69" s="3">
        <f t="shared" si="7"/>
        <v>1301815.403254217</v>
      </c>
      <c r="Z69" s="113"/>
      <c r="AA69" s="113"/>
      <c r="AB69" s="113"/>
      <c r="AC69" s="113"/>
      <c r="AD69" s="113"/>
      <c r="AE69" s="113"/>
      <c r="AF69" s="113"/>
      <c r="AG69" s="113"/>
      <c r="AH69" s="117"/>
      <c r="AI69" s="123"/>
      <c r="AJ69" s="116"/>
      <c r="AK69" s="113"/>
      <c r="AL69" s="115"/>
      <c r="AM69" s="113"/>
      <c r="AN69" s="113"/>
      <c r="AO69" s="123"/>
      <c r="AP69" s="123"/>
      <c r="AQ69" s="123"/>
      <c r="AR69" s="123"/>
      <c r="AS69" s="123"/>
      <c r="AT69" s="123"/>
      <c r="AU69" s="123"/>
      <c r="AV69" s="12"/>
    </row>
    <row r="70" spans="2:48" ht="33" customHeight="1">
      <c r="B70" s="4" t="s">
        <v>13</v>
      </c>
      <c r="C70" s="2">
        <v>2</v>
      </c>
      <c r="D70" s="2" t="s">
        <v>4</v>
      </c>
      <c r="E70" s="3">
        <v>385590.38069999998</v>
      </c>
      <c r="F70" s="3">
        <v>385590.38069999998</v>
      </c>
      <c r="G70" s="3">
        <v>57838.557104999993</v>
      </c>
      <c r="H70" s="3">
        <v>15085</v>
      </c>
      <c r="I70" s="3"/>
      <c r="J70" s="3"/>
      <c r="K70" s="3"/>
      <c r="L70" s="3"/>
      <c r="M70" s="3">
        <v>105500</v>
      </c>
      <c r="N70" s="3">
        <v>107672</v>
      </c>
      <c r="O70" s="5">
        <v>29751.518791995008</v>
      </c>
      <c r="P70" s="79">
        <v>89254.556375985019</v>
      </c>
      <c r="Q70" s="3"/>
      <c r="R70" s="3"/>
      <c r="S70" s="3"/>
      <c r="T70" s="80">
        <v>396290.23030937347</v>
      </c>
      <c r="U70" s="3"/>
      <c r="V70" s="3"/>
      <c r="W70" s="3">
        <f t="shared" si="7"/>
        <v>1572572.6239823534</v>
      </c>
      <c r="Z70" s="113"/>
      <c r="AA70" s="113"/>
      <c r="AB70" s="113"/>
      <c r="AC70" s="113"/>
      <c r="AD70" s="113"/>
      <c r="AE70" s="113"/>
      <c r="AF70" s="113"/>
      <c r="AG70" s="113"/>
      <c r="AH70" s="117"/>
      <c r="AI70" s="123"/>
      <c r="AJ70" s="116"/>
      <c r="AK70" s="113"/>
      <c r="AL70" s="115"/>
      <c r="AM70" s="113"/>
      <c r="AN70" s="113"/>
      <c r="AO70" s="123"/>
      <c r="AP70" s="123"/>
      <c r="AQ70" s="123"/>
      <c r="AR70" s="123"/>
      <c r="AS70" s="123"/>
      <c r="AT70" s="123"/>
      <c r="AU70" s="123"/>
      <c r="AV70" s="12"/>
    </row>
    <row r="71" spans="2:48" ht="40.5" customHeight="1" thickBot="1">
      <c r="B71" s="4" t="s">
        <v>13</v>
      </c>
      <c r="C71" s="2">
        <v>1</v>
      </c>
      <c r="D71" s="2" t="s">
        <v>4</v>
      </c>
      <c r="E71" s="3">
        <v>402854.18459999998</v>
      </c>
      <c r="F71" s="3">
        <v>402854.18459999998</v>
      </c>
      <c r="G71" s="3">
        <v>60428.127689999994</v>
      </c>
      <c r="H71" s="3">
        <v>15085</v>
      </c>
      <c r="I71" s="3"/>
      <c r="J71" s="3"/>
      <c r="K71" s="3"/>
      <c r="L71" s="3"/>
      <c r="M71" s="3">
        <v>105500</v>
      </c>
      <c r="N71" s="3">
        <v>56670</v>
      </c>
      <c r="O71" s="25">
        <v>30933.34936461</v>
      </c>
      <c r="P71" s="79">
        <v>92800.048093829988</v>
      </c>
      <c r="Q71" s="3"/>
      <c r="R71" s="3"/>
      <c r="S71" s="3"/>
      <c r="T71" s="80">
        <v>412032.21353660512</v>
      </c>
      <c r="U71" s="3"/>
      <c r="V71" s="3"/>
      <c r="W71" s="3">
        <f t="shared" si="7"/>
        <v>1579157.107885045</v>
      </c>
      <c r="Z71" s="113"/>
      <c r="AA71" s="113"/>
      <c r="AB71" s="113"/>
      <c r="AC71" s="113"/>
      <c r="AD71" s="113"/>
      <c r="AE71" s="113"/>
      <c r="AF71" s="113"/>
      <c r="AG71" s="113"/>
      <c r="AH71" s="113"/>
      <c r="AI71" s="123"/>
      <c r="AJ71" s="116"/>
      <c r="AK71" s="119"/>
      <c r="AL71" s="115"/>
      <c r="AM71" s="113"/>
      <c r="AN71" s="113"/>
      <c r="AO71" s="123"/>
      <c r="AP71" s="123"/>
      <c r="AQ71" s="123"/>
      <c r="AR71" s="123"/>
      <c r="AS71" s="123"/>
      <c r="AT71" s="123"/>
      <c r="AU71" s="123"/>
      <c r="AV71" s="12"/>
    </row>
    <row r="72" spans="2:48" ht="30" customHeight="1">
      <c r="Z72" s="113"/>
      <c r="AA72" s="113"/>
      <c r="AB72" s="113"/>
      <c r="AC72" s="113"/>
      <c r="AD72" s="113"/>
      <c r="AE72" s="113"/>
      <c r="AF72" s="113"/>
      <c r="AG72" s="113"/>
      <c r="AH72" s="117"/>
      <c r="AI72" s="123"/>
      <c r="AJ72" s="116"/>
      <c r="AK72" s="113"/>
      <c r="AL72" s="115"/>
      <c r="AM72" s="113"/>
      <c r="AN72" s="113"/>
      <c r="AO72" s="123"/>
      <c r="AP72" s="123"/>
      <c r="AQ72" s="123"/>
      <c r="AR72" s="123"/>
      <c r="AS72" s="123"/>
      <c r="AT72" s="123"/>
      <c r="AU72" s="123"/>
      <c r="AV72" s="12"/>
    </row>
    <row r="73" spans="2:48" ht="31.5" customHeight="1">
      <c r="Z73" s="113"/>
      <c r="AA73" s="113"/>
      <c r="AB73" s="113"/>
      <c r="AC73" s="113"/>
      <c r="AD73" s="113"/>
      <c r="AE73" s="113"/>
      <c r="AF73" s="113"/>
      <c r="AG73" s="113"/>
      <c r="AH73" s="117"/>
      <c r="AI73" s="123"/>
      <c r="AJ73" s="116"/>
      <c r="AK73" s="113"/>
      <c r="AL73" s="115"/>
      <c r="AM73" s="113"/>
      <c r="AN73" s="113"/>
      <c r="AO73" s="123"/>
      <c r="AP73" s="123"/>
      <c r="AQ73" s="123"/>
      <c r="AR73" s="123"/>
      <c r="AS73" s="123"/>
      <c r="AT73" s="123"/>
      <c r="AU73" s="123"/>
      <c r="AV73" s="12"/>
    </row>
    <row r="74" spans="2:48" ht="36">
      <c r="B74" s="1" t="s">
        <v>8</v>
      </c>
      <c r="C74" s="1" t="s">
        <v>9</v>
      </c>
      <c r="D74" s="1" t="s">
        <v>1</v>
      </c>
      <c r="E74" s="1" t="s">
        <v>2</v>
      </c>
      <c r="F74" s="1" t="s">
        <v>5</v>
      </c>
      <c r="G74" s="1" t="s">
        <v>6</v>
      </c>
      <c r="H74" s="1" t="s">
        <v>7</v>
      </c>
      <c r="I74" s="1" t="s">
        <v>16</v>
      </c>
      <c r="J74" s="1" t="s">
        <v>17</v>
      </c>
      <c r="K74" s="1" t="s">
        <v>18</v>
      </c>
      <c r="L74" s="1" t="s">
        <v>19</v>
      </c>
      <c r="M74" s="1" t="s">
        <v>20</v>
      </c>
      <c r="N74" s="1" t="s">
        <v>21</v>
      </c>
      <c r="O74" s="1" t="s">
        <v>22</v>
      </c>
      <c r="P74" s="1" t="s">
        <v>23</v>
      </c>
      <c r="Q74" s="1" t="s">
        <v>24</v>
      </c>
      <c r="R74" s="1" t="s">
        <v>25</v>
      </c>
      <c r="S74" s="1" t="s">
        <v>26</v>
      </c>
      <c r="T74" s="1" t="s">
        <v>27</v>
      </c>
      <c r="U74" s="1" t="s">
        <v>28</v>
      </c>
      <c r="V74" s="1" t="s">
        <v>49</v>
      </c>
      <c r="W74" s="1" t="s">
        <v>3</v>
      </c>
      <c r="Z74" s="113"/>
      <c r="AA74" s="113"/>
      <c r="AB74" s="113"/>
      <c r="AC74" s="113"/>
      <c r="AD74" s="113"/>
      <c r="AE74" s="113"/>
      <c r="AF74" s="113"/>
      <c r="AG74" s="113"/>
      <c r="AH74" s="117"/>
      <c r="AI74" s="123"/>
      <c r="AJ74" s="116"/>
      <c r="AK74" s="113"/>
      <c r="AL74" s="115"/>
      <c r="AM74" s="113"/>
      <c r="AN74" s="113"/>
      <c r="AO74" s="123"/>
      <c r="AP74" s="123"/>
      <c r="AQ74" s="123"/>
      <c r="AR74" s="123"/>
      <c r="AS74" s="123"/>
      <c r="AT74" s="123"/>
      <c r="AU74" s="123"/>
      <c r="AV74" s="12"/>
    </row>
    <row r="75" spans="2:48" ht="28.5" customHeight="1">
      <c r="B75" s="4" t="s">
        <v>14</v>
      </c>
      <c r="C75" s="2">
        <v>15</v>
      </c>
      <c r="D75" s="2" t="s">
        <v>4</v>
      </c>
      <c r="E75" s="3">
        <v>149809.64250000002</v>
      </c>
      <c r="F75" s="3">
        <v>149809.64250000002</v>
      </c>
      <c r="G75" s="3">
        <v>22471.446375000003</v>
      </c>
      <c r="H75" s="3">
        <v>15085</v>
      </c>
      <c r="I75" s="3"/>
      <c r="J75" s="3"/>
      <c r="K75" s="3"/>
      <c r="L75" s="3"/>
      <c r="M75" s="3"/>
      <c r="N75" s="3"/>
      <c r="O75" s="79">
        <v>13375.801715430001</v>
      </c>
      <c r="P75" s="79">
        <v>40127.405146290002</v>
      </c>
      <c r="Q75" s="3"/>
      <c r="R75" s="3"/>
      <c r="S75" s="3"/>
      <c r="T75" s="80">
        <v>178165.67884952761</v>
      </c>
      <c r="U75" s="3"/>
      <c r="V75" s="3"/>
      <c r="W75" s="3">
        <f>SUM(E75:V75)</f>
        <v>568844.61708624766</v>
      </c>
      <c r="Z75" s="113"/>
      <c r="AA75" s="113"/>
      <c r="AB75" s="113"/>
      <c r="AC75" s="113"/>
      <c r="AD75" s="113"/>
      <c r="AE75" s="113"/>
      <c r="AF75" s="113"/>
      <c r="AG75" s="113"/>
      <c r="AH75" s="117"/>
      <c r="AI75" s="123"/>
      <c r="AJ75" s="116"/>
      <c r="AK75" s="113"/>
      <c r="AL75" s="115"/>
      <c r="AM75" s="113"/>
      <c r="AN75" s="113"/>
      <c r="AO75" s="123"/>
      <c r="AP75" s="123"/>
      <c r="AQ75" s="123"/>
      <c r="AR75" s="123"/>
      <c r="AS75" s="123"/>
      <c r="AT75" s="123"/>
      <c r="AU75" s="123"/>
      <c r="AV75" s="12"/>
    </row>
    <row r="76" spans="2:48" ht="27" customHeight="1">
      <c r="B76" s="4" t="s">
        <v>14</v>
      </c>
      <c r="C76" s="2">
        <v>14</v>
      </c>
      <c r="D76" s="2" t="s">
        <v>4</v>
      </c>
      <c r="E76" s="3">
        <v>165861.18360000002</v>
      </c>
      <c r="F76" s="3">
        <v>165861.18360000002</v>
      </c>
      <c r="G76" s="3">
        <v>24879.177540000001</v>
      </c>
      <c r="H76" s="3">
        <v>15085</v>
      </c>
      <c r="I76" s="3"/>
      <c r="J76" s="3"/>
      <c r="K76" s="3"/>
      <c r="L76" s="3"/>
      <c r="M76" s="3"/>
      <c r="N76" s="3"/>
      <c r="O76" s="79">
        <v>14474.500436549999</v>
      </c>
      <c r="P76" s="79">
        <v>43423.50130964999</v>
      </c>
      <c r="Q76" s="3"/>
      <c r="R76" s="3"/>
      <c r="S76" s="3"/>
      <c r="T76" s="80">
        <v>192800.34581484596</v>
      </c>
      <c r="U76" s="3"/>
      <c r="V76" s="3">
        <v>10576</v>
      </c>
      <c r="W76" s="3">
        <f t="shared" ref="W76:W89" si="8">SUM(E76:V76)</f>
        <v>632960.89230104606</v>
      </c>
      <c r="Z76" s="113"/>
      <c r="AA76" s="113"/>
      <c r="AB76" s="113"/>
      <c r="AC76" s="113"/>
      <c r="AD76" s="113"/>
      <c r="AE76" s="113"/>
      <c r="AF76" s="113"/>
      <c r="AG76" s="113"/>
      <c r="AH76" s="117"/>
      <c r="AI76" s="123"/>
      <c r="AJ76" s="116"/>
      <c r="AK76" s="113"/>
      <c r="AL76" s="115"/>
      <c r="AM76" s="113"/>
      <c r="AN76" s="113"/>
      <c r="AO76" s="123"/>
      <c r="AP76" s="123"/>
      <c r="AQ76" s="123"/>
      <c r="AR76" s="123"/>
      <c r="AS76" s="123"/>
      <c r="AT76" s="123"/>
      <c r="AU76" s="123"/>
      <c r="AV76" s="12"/>
    </row>
    <row r="77" spans="2:48" ht="29.25" customHeight="1">
      <c r="B77" s="4" t="s">
        <v>14</v>
      </c>
      <c r="C77" s="2">
        <v>13</v>
      </c>
      <c r="D77" s="2" t="s">
        <v>4</v>
      </c>
      <c r="E77" s="3">
        <v>181912.72470000002</v>
      </c>
      <c r="F77" s="3">
        <v>181912.72470000002</v>
      </c>
      <c r="G77" s="3">
        <v>27286.908705000002</v>
      </c>
      <c r="H77" s="3">
        <v>15085</v>
      </c>
      <c r="I77" s="3"/>
      <c r="J77" s="3"/>
      <c r="K77" s="3"/>
      <c r="L77" s="3"/>
      <c r="M77" s="3"/>
      <c r="N77" s="3"/>
      <c r="O77" s="79">
        <v>15573.262041067499</v>
      </c>
      <c r="P77" s="79">
        <v>46719.786123202495</v>
      </c>
      <c r="Q77" s="3"/>
      <c r="R77" s="3"/>
      <c r="S77" s="3"/>
      <c r="T77" s="80">
        <v>207435.85038701908</v>
      </c>
      <c r="U77" s="3"/>
      <c r="V77" s="3"/>
      <c r="W77" s="3">
        <f t="shared" si="8"/>
        <v>675926.2566562891</v>
      </c>
      <c r="Z77" s="113"/>
      <c r="AA77" s="113"/>
      <c r="AB77" s="113"/>
      <c r="AC77" s="113"/>
      <c r="AD77" s="113"/>
      <c r="AE77" s="113"/>
      <c r="AF77" s="113"/>
      <c r="AG77" s="113"/>
      <c r="AH77" s="117"/>
      <c r="AI77" s="123"/>
      <c r="AJ77" s="116"/>
      <c r="AK77" s="113"/>
      <c r="AL77" s="115"/>
      <c r="AM77" s="113"/>
      <c r="AN77" s="113"/>
      <c r="AO77" s="123"/>
      <c r="AP77" s="123"/>
      <c r="AQ77" s="123"/>
      <c r="AR77" s="123"/>
      <c r="AS77" s="123"/>
      <c r="AT77" s="123"/>
      <c r="AU77" s="123"/>
      <c r="AV77" s="12"/>
    </row>
    <row r="78" spans="2:48" ht="29.25" customHeight="1">
      <c r="B78" s="4" t="s">
        <v>14</v>
      </c>
      <c r="C78" s="2">
        <v>12</v>
      </c>
      <c r="D78" s="2" t="s">
        <v>4</v>
      </c>
      <c r="E78" s="3">
        <v>197957.70120000001</v>
      </c>
      <c r="F78" s="3">
        <v>197957.70120000001</v>
      </c>
      <c r="G78" s="3">
        <v>29693.655180000002</v>
      </c>
      <c r="H78" s="3">
        <v>15085</v>
      </c>
      <c r="I78" s="3"/>
      <c r="J78" s="3"/>
      <c r="K78" s="3"/>
      <c r="L78" s="3"/>
      <c r="M78" s="3"/>
      <c r="N78" s="3"/>
      <c r="O78" s="79">
        <v>16671.9607621875</v>
      </c>
      <c r="P78" s="79">
        <v>50015.882286562504</v>
      </c>
      <c r="Q78" s="3"/>
      <c r="R78" s="3"/>
      <c r="S78" s="3"/>
      <c r="T78" s="80">
        <v>222070.51735233754</v>
      </c>
      <c r="U78" s="3"/>
      <c r="V78" s="3">
        <v>10576</v>
      </c>
      <c r="W78" s="3">
        <f t="shared" si="8"/>
        <v>740028.41798108758</v>
      </c>
      <c r="Z78" s="113"/>
      <c r="AA78" s="113"/>
      <c r="AB78" s="113"/>
      <c r="AC78" s="113"/>
      <c r="AD78" s="113"/>
      <c r="AE78" s="113"/>
      <c r="AF78" s="113"/>
      <c r="AG78" s="113"/>
      <c r="AH78" s="117"/>
      <c r="AI78" s="123"/>
      <c r="AJ78" s="116"/>
      <c r="AK78" s="113"/>
      <c r="AL78" s="115"/>
      <c r="AM78" s="113"/>
      <c r="AN78" s="113"/>
      <c r="AO78" s="123"/>
      <c r="AP78" s="123"/>
      <c r="AQ78" s="123"/>
      <c r="AR78" s="123"/>
      <c r="AS78" s="123"/>
      <c r="AT78" s="123"/>
      <c r="AU78" s="123"/>
      <c r="AV78" s="12"/>
    </row>
    <row r="79" spans="2:48" ht="24.75" customHeight="1">
      <c r="B79" s="4" t="s">
        <v>14</v>
      </c>
      <c r="C79" s="2">
        <v>11</v>
      </c>
      <c r="D79" s="2" t="s">
        <v>4</v>
      </c>
      <c r="E79" s="3">
        <v>214011.43050000002</v>
      </c>
      <c r="F79" s="3">
        <v>214011.43050000002</v>
      </c>
      <c r="G79" s="3">
        <v>32101.714575000002</v>
      </c>
      <c r="H79" s="3">
        <v>15085</v>
      </c>
      <c r="I79" s="3"/>
      <c r="J79" s="3"/>
      <c r="K79" s="3"/>
      <c r="L79" s="3"/>
      <c r="M79" s="3"/>
      <c r="N79" s="3"/>
      <c r="O79" s="79">
        <v>17770.722366705002</v>
      </c>
      <c r="P79" s="79">
        <v>53312.167100115003</v>
      </c>
      <c r="Q79" s="3"/>
      <c r="R79" s="3"/>
      <c r="S79" s="3"/>
      <c r="T79" s="80">
        <v>236706.02192451066</v>
      </c>
      <c r="U79" s="3"/>
      <c r="V79" s="3"/>
      <c r="W79" s="3">
        <f t="shared" si="8"/>
        <v>782998.48696633079</v>
      </c>
      <c r="Z79" s="113"/>
      <c r="AA79" s="113"/>
      <c r="AB79" s="113"/>
      <c r="AC79" s="113"/>
      <c r="AD79" s="113"/>
      <c r="AE79" s="113"/>
      <c r="AF79" s="113"/>
      <c r="AG79" s="113"/>
      <c r="AH79" s="117"/>
      <c r="AI79" s="123"/>
      <c r="AJ79" s="116"/>
      <c r="AK79" s="113"/>
      <c r="AL79" s="115"/>
      <c r="AM79" s="113"/>
      <c r="AN79" s="113"/>
      <c r="AO79" s="123"/>
      <c r="AP79" s="123"/>
      <c r="AQ79" s="123"/>
      <c r="AR79" s="123"/>
      <c r="AS79" s="123"/>
      <c r="AT79" s="123"/>
      <c r="AU79" s="123"/>
      <c r="AV79" s="12"/>
    </row>
    <row r="80" spans="2:48" ht="26.25" customHeight="1">
      <c r="B80" s="4" t="s">
        <v>14</v>
      </c>
      <c r="C80" s="2">
        <v>10</v>
      </c>
      <c r="D80" s="2" t="s">
        <v>4</v>
      </c>
      <c r="E80" s="3">
        <v>230065.15980000002</v>
      </c>
      <c r="F80" s="3">
        <v>230065.15980000002</v>
      </c>
      <c r="G80" s="3">
        <v>34509.773970000002</v>
      </c>
      <c r="H80" s="3">
        <v>15085</v>
      </c>
      <c r="I80" s="3"/>
      <c r="J80" s="3"/>
      <c r="K80" s="3"/>
      <c r="L80" s="3"/>
      <c r="M80" s="3"/>
      <c r="N80" s="3"/>
      <c r="O80" s="79">
        <v>18869.421087825001</v>
      </c>
      <c r="P80" s="79">
        <v>56608.263263475004</v>
      </c>
      <c r="Q80" s="3"/>
      <c r="R80" s="3"/>
      <c r="S80" s="3"/>
      <c r="T80" s="80">
        <v>251340.68888982901</v>
      </c>
      <c r="U80" s="3"/>
      <c r="V80" s="3">
        <v>10576</v>
      </c>
      <c r="W80" s="3">
        <f t="shared" si="8"/>
        <v>847119.46681112901</v>
      </c>
      <c r="Z80" s="113"/>
      <c r="AA80" s="113"/>
      <c r="AB80" s="113"/>
      <c r="AC80" s="113"/>
      <c r="AD80" s="113"/>
      <c r="AE80" s="113"/>
      <c r="AF80" s="113"/>
      <c r="AG80" s="113"/>
      <c r="AH80" s="117"/>
      <c r="AI80" s="123"/>
      <c r="AJ80" s="116"/>
      <c r="AK80" s="113"/>
      <c r="AL80" s="115"/>
      <c r="AM80" s="113"/>
      <c r="AN80" s="113"/>
      <c r="AO80" s="123"/>
      <c r="AP80" s="123"/>
      <c r="AQ80" s="123"/>
      <c r="AR80" s="123"/>
      <c r="AS80" s="123"/>
      <c r="AT80" s="123"/>
      <c r="AU80" s="123"/>
      <c r="AV80" s="12"/>
    </row>
    <row r="81" spans="2:48" ht="23.25" customHeight="1">
      <c r="B81" s="4" t="s">
        <v>14</v>
      </c>
      <c r="C81" s="2">
        <v>9</v>
      </c>
      <c r="D81" s="2" t="s">
        <v>4</v>
      </c>
      <c r="E81" s="3">
        <v>246114.51270000002</v>
      </c>
      <c r="F81" s="3">
        <v>246114.51270000002</v>
      </c>
      <c r="G81" s="3">
        <v>36917.176905</v>
      </c>
      <c r="H81" s="3">
        <v>15085</v>
      </c>
      <c r="I81" s="3"/>
      <c r="J81" s="3"/>
      <c r="K81" s="3"/>
      <c r="L81" s="3"/>
      <c r="M81" s="3"/>
      <c r="N81" s="3"/>
      <c r="O81" s="79">
        <v>19968.1826923425</v>
      </c>
      <c r="P81" s="79">
        <v>59904.548077027495</v>
      </c>
      <c r="Q81" s="3"/>
      <c r="R81" s="3"/>
      <c r="S81" s="3"/>
      <c r="T81" s="80">
        <v>265976.19346200209</v>
      </c>
      <c r="U81" s="3"/>
      <c r="V81" s="3">
        <v>10576</v>
      </c>
      <c r="W81" s="3">
        <f t="shared" si="8"/>
        <v>900656.12653637223</v>
      </c>
      <c r="Z81" s="113"/>
      <c r="AA81" s="113"/>
      <c r="AB81" s="113"/>
      <c r="AC81" s="113"/>
      <c r="AD81" s="113"/>
      <c r="AE81" s="113"/>
      <c r="AF81" s="113"/>
      <c r="AG81" s="113"/>
      <c r="AH81" s="117"/>
      <c r="AI81" s="123"/>
      <c r="AJ81" s="116"/>
      <c r="AK81" s="113"/>
      <c r="AL81" s="115"/>
      <c r="AM81" s="113"/>
      <c r="AN81" s="113"/>
      <c r="AO81" s="123"/>
      <c r="AP81" s="123"/>
      <c r="AQ81" s="123"/>
      <c r="AR81" s="123"/>
      <c r="AS81" s="123"/>
      <c r="AT81" s="123"/>
      <c r="AU81" s="123"/>
      <c r="AV81" s="12"/>
    </row>
    <row r="82" spans="2:48" ht="28.5" customHeight="1">
      <c r="B82" s="4" t="s">
        <v>14</v>
      </c>
      <c r="C82" s="2">
        <v>8</v>
      </c>
      <c r="D82" s="2" t="s">
        <v>4</v>
      </c>
      <c r="E82" s="3">
        <v>262163.86560000002</v>
      </c>
      <c r="F82" s="3">
        <v>262163.86560000002</v>
      </c>
      <c r="G82" s="3">
        <v>39324.579839999999</v>
      </c>
      <c r="H82" s="3">
        <v>15085</v>
      </c>
      <c r="I82" s="3"/>
      <c r="J82" s="3"/>
      <c r="K82" s="3"/>
      <c r="L82" s="3"/>
      <c r="M82" s="3"/>
      <c r="N82" s="3"/>
      <c r="O82" s="79">
        <v>21066.881413462503</v>
      </c>
      <c r="P82" s="79">
        <v>63200.644240387504</v>
      </c>
      <c r="Q82" s="3"/>
      <c r="R82" s="3"/>
      <c r="S82" s="3"/>
      <c r="T82" s="80">
        <v>280610.86042732053</v>
      </c>
      <c r="U82" s="3"/>
      <c r="V82" s="3"/>
      <c r="W82" s="3">
        <f t="shared" si="8"/>
        <v>943615.69712117058</v>
      </c>
      <c r="Z82" s="113"/>
      <c r="AA82" s="113"/>
      <c r="AB82" s="113"/>
      <c r="AC82" s="113"/>
      <c r="AD82" s="113"/>
      <c r="AE82" s="113"/>
      <c r="AF82" s="113"/>
      <c r="AG82" s="113"/>
      <c r="AH82" s="117"/>
      <c r="AI82" s="123"/>
      <c r="AJ82" s="116"/>
      <c r="AK82" s="113"/>
      <c r="AL82" s="115"/>
      <c r="AM82" s="113"/>
      <c r="AN82" s="113"/>
      <c r="AO82" s="123"/>
      <c r="AP82" s="123"/>
      <c r="AQ82" s="123"/>
      <c r="AR82" s="123"/>
      <c r="AS82" s="123"/>
      <c r="AT82" s="123"/>
      <c r="AU82" s="123"/>
      <c r="AV82" s="12"/>
    </row>
    <row r="83" spans="2:48" ht="26.25" customHeight="1">
      <c r="B83" s="4" t="s">
        <v>14</v>
      </c>
      <c r="C83" s="2">
        <v>7</v>
      </c>
      <c r="D83" s="2" t="s">
        <v>4</v>
      </c>
      <c r="E83" s="3">
        <v>278218.68900000001</v>
      </c>
      <c r="F83" s="3">
        <v>278218.68900000001</v>
      </c>
      <c r="G83" s="3">
        <v>41732.803350000002</v>
      </c>
      <c r="H83" s="3">
        <v>15085</v>
      </c>
      <c r="I83" s="3"/>
      <c r="J83" s="3"/>
      <c r="K83" s="3"/>
      <c r="L83" s="3"/>
      <c r="M83" s="3"/>
      <c r="N83" s="3"/>
      <c r="O83" s="79">
        <v>22165.643017980001</v>
      </c>
      <c r="P83" s="79">
        <v>66496.929053939995</v>
      </c>
      <c r="Q83" s="3"/>
      <c r="R83" s="3"/>
      <c r="S83" s="3"/>
      <c r="T83" s="80">
        <v>295246.36499949358</v>
      </c>
      <c r="U83" s="3"/>
      <c r="V83" s="3"/>
      <c r="W83" s="3">
        <f t="shared" si="8"/>
        <v>997164.11842141359</v>
      </c>
      <c r="Z83" s="113"/>
      <c r="AA83" s="113"/>
      <c r="AB83" s="113"/>
      <c r="AC83" s="113"/>
      <c r="AD83" s="113"/>
      <c r="AE83" s="113"/>
      <c r="AF83" s="113"/>
      <c r="AG83" s="113"/>
      <c r="AH83" s="117"/>
      <c r="AI83" s="123"/>
      <c r="AJ83" s="116"/>
      <c r="AK83" s="113"/>
      <c r="AL83" s="115"/>
      <c r="AM83" s="113"/>
      <c r="AN83" s="113"/>
      <c r="AO83" s="123"/>
      <c r="AP83" s="123"/>
      <c r="AQ83" s="123"/>
      <c r="AR83" s="123"/>
      <c r="AS83" s="123"/>
      <c r="AT83" s="123"/>
      <c r="AU83" s="123"/>
      <c r="AV83" s="12"/>
    </row>
    <row r="84" spans="2:48" ht="26.25" customHeight="1">
      <c r="B84" s="4" t="s">
        <v>14</v>
      </c>
      <c r="C84" s="2">
        <v>6</v>
      </c>
      <c r="D84" s="2" t="s">
        <v>4</v>
      </c>
      <c r="E84" s="3">
        <v>294268.04190000001</v>
      </c>
      <c r="F84" s="3">
        <v>294268.04190000001</v>
      </c>
      <c r="G84" s="3">
        <v>44140.206285</v>
      </c>
      <c r="H84" s="3">
        <v>15085</v>
      </c>
      <c r="I84" s="3"/>
      <c r="J84" s="3"/>
      <c r="K84" s="3"/>
      <c r="L84" s="3"/>
      <c r="M84" s="3"/>
      <c r="N84" s="3"/>
      <c r="O84" s="79">
        <v>23264.341739100004</v>
      </c>
      <c r="P84" s="79">
        <v>69793.025217300004</v>
      </c>
      <c r="Q84" s="3"/>
      <c r="R84" s="3"/>
      <c r="S84" s="3"/>
      <c r="T84" s="80">
        <v>309881.03196481208</v>
      </c>
      <c r="U84" s="3"/>
      <c r="V84" s="3">
        <v>10576</v>
      </c>
      <c r="W84" s="3">
        <f t="shared" si="8"/>
        <v>1061275.6890062122</v>
      </c>
      <c r="Z84" s="113"/>
      <c r="AA84" s="113"/>
      <c r="AB84" s="113"/>
      <c r="AC84" s="113"/>
      <c r="AD84" s="113"/>
      <c r="AE84" s="113"/>
      <c r="AF84" s="113"/>
      <c r="AG84" s="113"/>
      <c r="AH84" s="117"/>
      <c r="AI84" s="123"/>
      <c r="AJ84" s="116"/>
      <c r="AK84" s="113"/>
      <c r="AL84" s="115"/>
      <c r="AM84" s="113"/>
      <c r="AN84" s="113"/>
      <c r="AO84" s="123"/>
      <c r="AP84" s="123"/>
      <c r="AQ84" s="123"/>
      <c r="AR84" s="123"/>
      <c r="AS84" s="123"/>
      <c r="AT84" s="123"/>
      <c r="AU84" s="123"/>
      <c r="AV84" s="12"/>
    </row>
    <row r="85" spans="2:48" ht="26.25" customHeight="1">
      <c r="B85" s="4" t="s">
        <v>14</v>
      </c>
      <c r="C85" s="2">
        <v>5</v>
      </c>
      <c r="D85" s="2" t="s">
        <v>4</v>
      </c>
      <c r="E85" s="3">
        <v>310318.4889</v>
      </c>
      <c r="F85" s="3">
        <v>310318.4889</v>
      </c>
      <c r="G85" s="3">
        <v>46547.773334999998</v>
      </c>
      <c r="H85" s="3">
        <v>15085</v>
      </c>
      <c r="I85" s="3"/>
      <c r="J85" s="3"/>
      <c r="K85" s="3"/>
      <c r="L85" s="3"/>
      <c r="M85" s="3"/>
      <c r="N85" s="3"/>
      <c r="O85" s="79">
        <v>24363.04046022</v>
      </c>
      <c r="P85" s="79">
        <v>73089.121380659999</v>
      </c>
      <c r="Q85" s="3"/>
      <c r="R85" s="3"/>
      <c r="S85" s="3"/>
      <c r="T85" s="80">
        <v>324515.6989301304</v>
      </c>
      <c r="U85" s="3"/>
      <c r="V85" s="3">
        <v>10576</v>
      </c>
      <c r="W85" s="3">
        <f t="shared" si="8"/>
        <v>1114813.6119060104</v>
      </c>
      <c r="Z85" s="113"/>
      <c r="AA85" s="113"/>
      <c r="AB85" s="113"/>
      <c r="AC85" s="113"/>
      <c r="AD85" s="113"/>
      <c r="AE85" s="113"/>
      <c r="AF85" s="113"/>
      <c r="AG85" s="113"/>
      <c r="AH85" s="117"/>
      <c r="AI85" s="123"/>
      <c r="AJ85" s="116"/>
      <c r="AK85" s="113"/>
      <c r="AL85" s="115"/>
      <c r="AM85" s="113"/>
      <c r="AN85" s="113"/>
      <c r="AO85" s="123"/>
      <c r="AP85" s="123"/>
      <c r="AQ85" s="123"/>
      <c r="AR85" s="123"/>
      <c r="AS85" s="123"/>
      <c r="AT85" s="123"/>
      <c r="AU85" s="123"/>
      <c r="AV85" s="12"/>
    </row>
    <row r="86" spans="2:48" ht="28.5" customHeight="1">
      <c r="B86" s="4" t="s">
        <v>14</v>
      </c>
      <c r="C86" s="2">
        <v>4</v>
      </c>
      <c r="D86" s="2" t="s">
        <v>4</v>
      </c>
      <c r="E86" s="3">
        <v>326373.31230000005</v>
      </c>
      <c r="F86" s="3">
        <v>326373.31230000005</v>
      </c>
      <c r="G86" s="3">
        <v>48955.996845000009</v>
      </c>
      <c r="H86" s="3">
        <v>15085</v>
      </c>
      <c r="I86" s="3"/>
      <c r="J86" s="3"/>
      <c r="K86" s="3"/>
      <c r="L86" s="3"/>
      <c r="M86" s="3"/>
      <c r="N86" s="3"/>
      <c r="O86" s="79">
        <v>25461.802064737498</v>
      </c>
      <c r="P86" s="79">
        <v>76385.406194212483</v>
      </c>
      <c r="Q86" s="3"/>
      <c r="R86" s="3"/>
      <c r="S86" s="3"/>
      <c r="T86" s="80">
        <v>339151.20350230346</v>
      </c>
      <c r="U86" s="3"/>
      <c r="V86" s="3"/>
      <c r="W86" s="3">
        <f t="shared" si="8"/>
        <v>1157786.0332062535</v>
      </c>
      <c r="Z86" s="113"/>
      <c r="AA86" s="113"/>
      <c r="AB86" s="113"/>
      <c r="AC86" s="113"/>
      <c r="AD86" s="113"/>
      <c r="AE86" s="113"/>
      <c r="AF86" s="113"/>
      <c r="AG86" s="113"/>
      <c r="AH86" s="117"/>
      <c r="AI86" s="123"/>
      <c r="AJ86" s="116"/>
      <c r="AK86" s="113"/>
      <c r="AL86" s="115"/>
      <c r="AM86" s="113"/>
      <c r="AN86" s="113"/>
      <c r="AO86" s="123"/>
      <c r="AP86" s="123"/>
      <c r="AQ86" s="123"/>
      <c r="AR86" s="123"/>
      <c r="AS86" s="123"/>
      <c r="AT86" s="123"/>
      <c r="AU86" s="123"/>
      <c r="AV86" s="12"/>
    </row>
    <row r="87" spans="2:48" ht="21.75" customHeight="1">
      <c r="B87" s="4" t="s">
        <v>14</v>
      </c>
      <c r="C87" s="2">
        <v>3</v>
      </c>
      <c r="D87" s="2" t="s">
        <v>4</v>
      </c>
      <c r="E87" s="3">
        <v>342421.5711</v>
      </c>
      <c r="F87" s="3">
        <v>342421.5711</v>
      </c>
      <c r="G87" s="3">
        <v>51363.235665</v>
      </c>
      <c r="H87" s="3">
        <v>15085</v>
      </c>
      <c r="I87" s="3"/>
      <c r="J87" s="3"/>
      <c r="K87" s="3"/>
      <c r="L87" s="3"/>
      <c r="M87" s="3"/>
      <c r="N87" s="3"/>
      <c r="O87" s="79">
        <v>26560.500785857505</v>
      </c>
      <c r="P87" s="79">
        <v>79681.502357572506</v>
      </c>
      <c r="Q87" s="3"/>
      <c r="R87" s="3"/>
      <c r="S87" s="3"/>
      <c r="T87" s="80">
        <v>353785.87046762195</v>
      </c>
      <c r="U87" s="3"/>
      <c r="V87" s="3"/>
      <c r="W87" s="3">
        <f t="shared" si="8"/>
        <v>1211319.2514760522</v>
      </c>
      <c r="Z87" s="113"/>
      <c r="AA87" s="113"/>
      <c r="AB87" s="113"/>
      <c r="AC87" s="113"/>
      <c r="AD87" s="113"/>
      <c r="AE87" s="113"/>
      <c r="AF87" s="113"/>
      <c r="AG87" s="113"/>
      <c r="AH87" s="117"/>
      <c r="AI87" s="123"/>
      <c r="AJ87" s="116"/>
      <c r="AK87" s="113"/>
      <c r="AL87" s="115"/>
      <c r="AM87" s="113"/>
      <c r="AN87" s="113"/>
      <c r="AO87" s="123"/>
      <c r="AP87" s="123"/>
      <c r="AQ87" s="123"/>
      <c r="AR87" s="123"/>
      <c r="AS87" s="123"/>
      <c r="AT87" s="123"/>
      <c r="AU87" s="123"/>
      <c r="AV87" s="12"/>
    </row>
    <row r="88" spans="2:48" ht="24" customHeight="1">
      <c r="B88" s="4" t="s">
        <v>14</v>
      </c>
      <c r="C88" s="2">
        <v>2</v>
      </c>
      <c r="D88" s="2" t="s">
        <v>4</v>
      </c>
      <c r="E88" s="3">
        <v>358474.20630000002</v>
      </c>
      <c r="F88" s="3">
        <v>358474.20630000002</v>
      </c>
      <c r="G88" s="3">
        <v>53771.130945000004</v>
      </c>
      <c r="H88" s="3">
        <v>15085</v>
      </c>
      <c r="I88" s="3"/>
      <c r="J88" s="3"/>
      <c r="K88" s="3"/>
      <c r="L88" s="3"/>
      <c r="M88" s="3"/>
      <c r="N88" s="3"/>
      <c r="O88" s="79">
        <v>27659.262390374999</v>
      </c>
      <c r="P88" s="79">
        <v>82977.78717112499</v>
      </c>
      <c r="Q88" s="3"/>
      <c r="R88" s="3"/>
      <c r="S88" s="3"/>
      <c r="T88" s="80">
        <v>368421.37503979495</v>
      </c>
      <c r="U88" s="3"/>
      <c r="V88" s="3"/>
      <c r="W88" s="3">
        <f t="shared" si="8"/>
        <v>1264862.9681462948</v>
      </c>
      <c r="Z88" s="113"/>
      <c r="AA88" s="113"/>
      <c r="AB88" s="113"/>
      <c r="AC88" s="113"/>
      <c r="AD88" s="113"/>
      <c r="AE88" s="113"/>
      <c r="AF88" s="113"/>
      <c r="AG88" s="113"/>
      <c r="AH88" s="117"/>
      <c r="AI88" s="123"/>
      <c r="AJ88" s="116"/>
      <c r="AK88" s="113"/>
      <c r="AL88" s="115"/>
      <c r="AM88" s="113"/>
      <c r="AN88" s="113"/>
      <c r="AO88" s="123"/>
      <c r="AP88" s="123"/>
      <c r="AQ88" s="123"/>
      <c r="AR88" s="123"/>
      <c r="AS88" s="123"/>
      <c r="AT88" s="123"/>
      <c r="AU88" s="123"/>
      <c r="AV88" s="12"/>
    </row>
    <row r="89" spans="2:48" ht="27" customHeight="1">
      <c r="B89" s="4" t="s">
        <v>14</v>
      </c>
      <c r="C89" s="2">
        <v>1</v>
      </c>
      <c r="D89" s="2" t="s">
        <v>4</v>
      </c>
      <c r="E89" s="3">
        <v>374523.55920000002</v>
      </c>
      <c r="F89" s="3">
        <v>374523.55920000002</v>
      </c>
      <c r="G89" s="3">
        <v>56178.533880000003</v>
      </c>
      <c r="H89" s="3">
        <v>15085</v>
      </c>
      <c r="I89" s="3"/>
      <c r="J89" s="3"/>
      <c r="K89" s="3"/>
      <c r="L89" s="3"/>
      <c r="M89" s="3"/>
      <c r="N89" s="3"/>
      <c r="O89" s="79">
        <v>28757.961111495006</v>
      </c>
      <c r="P89" s="79">
        <v>86273.883334485014</v>
      </c>
      <c r="Q89" s="3"/>
      <c r="R89" s="3"/>
      <c r="S89" s="3"/>
      <c r="T89" s="80">
        <v>383056.04200511344</v>
      </c>
      <c r="U89" s="3"/>
      <c r="V89" s="3"/>
      <c r="W89" s="3">
        <f t="shared" si="8"/>
        <v>1318398.5387310935</v>
      </c>
      <c r="Z89" s="113"/>
      <c r="AA89" s="113"/>
      <c r="AB89" s="113"/>
      <c r="AC89" s="113"/>
      <c r="AD89" s="113"/>
      <c r="AE89" s="113"/>
      <c r="AF89" s="113"/>
      <c r="AG89" s="113"/>
      <c r="AH89" s="113"/>
      <c r="AI89" s="123"/>
      <c r="AJ89" s="116"/>
      <c r="AK89" s="113"/>
      <c r="AL89" s="115"/>
      <c r="AM89" s="113"/>
      <c r="AN89" s="113"/>
      <c r="AO89" s="123"/>
      <c r="AP89" s="123"/>
      <c r="AQ89" s="123"/>
      <c r="AR89" s="123"/>
      <c r="AS89" s="123"/>
      <c r="AT89" s="123"/>
      <c r="AU89" s="123"/>
      <c r="AV89" s="12"/>
    </row>
    <row r="90" spans="2:48" ht="25.5" customHeight="1">
      <c r="Z90" s="113"/>
      <c r="AA90" s="113"/>
      <c r="AB90" s="113"/>
      <c r="AC90" s="113"/>
      <c r="AD90" s="113"/>
      <c r="AE90" s="113"/>
      <c r="AF90" s="113"/>
      <c r="AG90" s="113"/>
      <c r="AH90" s="117"/>
      <c r="AI90" s="123"/>
      <c r="AJ90" s="116"/>
      <c r="AK90" s="113"/>
      <c r="AL90" s="115"/>
      <c r="AM90" s="113"/>
      <c r="AN90" s="113"/>
      <c r="AO90" s="123"/>
      <c r="AP90" s="123"/>
      <c r="AQ90" s="123"/>
      <c r="AR90" s="123"/>
      <c r="AS90" s="123"/>
      <c r="AT90" s="123"/>
      <c r="AU90" s="123"/>
      <c r="AV90" s="12"/>
    </row>
    <row r="91" spans="2:48" ht="36">
      <c r="B91" s="1" t="s">
        <v>8</v>
      </c>
      <c r="C91" s="1" t="s">
        <v>9</v>
      </c>
      <c r="D91" s="1" t="s">
        <v>1</v>
      </c>
      <c r="E91" s="1" t="s">
        <v>2</v>
      </c>
      <c r="F91" s="1" t="s">
        <v>5</v>
      </c>
      <c r="G91" s="1" t="s">
        <v>6</v>
      </c>
      <c r="H91" s="1" t="s">
        <v>7</v>
      </c>
      <c r="I91" s="1" t="s">
        <v>16</v>
      </c>
      <c r="J91" s="1" t="s">
        <v>17</v>
      </c>
      <c r="K91" s="1" t="s">
        <v>18</v>
      </c>
      <c r="L91" s="1" t="s">
        <v>19</v>
      </c>
      <c r="M91" s="1" t="s">
        <v>20</v>
      </c>
      <c r="N91" s="1" t="s">
        <v>21</v>
      </c>
      <c r="O91" s="1" t="s">
        <v>22</v>
      </c>
      <c r="P91" s="1" t="s">
        <v>23</v>
      </c>
      <c r="Q91" s="1" t="s">
        <v>24</v>
      </c>
      <c r="R91" s="1" t="s">
        <v>25</v>
      </c>
      <c r="S91" s="1" t="s">
        <v>26</v>
      </c>
      <c r="T91" s="1" t="s">
        <v>27</v>
      </c>
      <c r="U91" s="1" t="s">
        <v>28</v>
      </c>
      <c r="V91" s="1" t="s">
        <v>49</v>
      </c>
      <c r="W91" s="1" t="s">
        <v>3</v>
      </c>
      <c r="Z91" s="113"/>
      <c r="AA91" s="113"/>
      <c r="AB91" s="113"/>
      <c r="AC91" s="113"/>
      <c r="AD91" s="113"/>
      <c r="AE91" s="113"/>
      <c r="AF91" s="113"/>
      <c r="AG91" s="113"/>
      <c r="AH91" s="117"/>
      <c r="AI91" s="123"/>
      <c r="AJ91" s="116"/>
      <c r="AK91" s="113"/>
      <c r="AL91" s="115"/>
      <c r="AM91" s="113"/>
      <c r="AN91" s="113"/>
      <c r="AO91" s="123"/>
      <c r="AP91" s="123"/>
      <c r="AQ91" s="123"/>
      <c r="AR91" s="123"/>
      <c r="AS91" s="123"/>
      <c r="AT91" s="123"/>
      <c r="AU91" s="123"/>
      <c r="AV91" s="12"/>
    </row>
    <row r="92" spans="2:48" ht="27" customHeight="1">
      <c r="B92" s="4" t="s">
        <v>15</v>
      </c>
      <c r="C92" s="2">
        <v>15</v>
      </c>
      <c r="D92" s="2" t="s">
        <v>4</v>
      </c>
      <c r="E92" s="3">
        <v>132108.1986</v>
      </c>
      <c r="F92" s="3">
        <v>132108.1986</v>
      </c>
      <c r="G92" s="3">
        <v>19816.229790000001</v>
      </c>
      <c r="H92" s="3">
        <v>15085</v>
      </c>
      <c r="I92" s="3"/>
      <c r="J92" s="3"/>
      <c r="K92" s="3"/>
      <c r="L92" s="3"/>
      <c r="M92" s="3"/>
      <c r="N92" s="3"/>
      <c r="O92" s="79">
        <v>11794.535801894999</v>
      </c>
      <c r="P92" s="79">
        <v>35383.607405684998</v>
      </c>
      <c r="Q92" s="3"/>
      <c r="R92" s="3"/>
      <c r="S92" s="3"/>
      <c r="T92" s="80">
        <v>157103.21688124139</v>
      </c>
      <c r="U92" s="80">
        <v>40101.421726442997</v>
      </c>
      <c r="V92" s="3"/>
      <c r="W92" s="3">
        <f>SUM(E92:V92)</f>
        <v>543500.40880526439</v>
      </c>
      <c r="Z92" s="113"/>
      <c r="AA92" s="113"/>
      <c r="AB92" s="113"/>
      <c r="AC92" s="113"/>
      <c r="AD92" s="113"/>
      <c r="AE92" s="113"/>
      <c r="AF92" s="113"/>
      <c r="AG92" s="113"/>
      <c r="AH92" s="117"/>
      <c r="AI92" s="123"/>
      <c r="AJ92" s="116"/>
      <c r="AK92" s="113"/>
      <c r="AL92" s="115"/>
      <c r="AM92" s="113"/>
      <c r="AN92" s="113"/>
      <c r="AO92" s="123"/>
      <c r="AP92" s="123"/>
      <c r="AQ92" s="123"/>
      <c r="AR92" s="123"/>
      <c r="AS92" s="123"/>
      <c r="AT92" s="123"/>
      <c r="AU92" s="123"/>
      <c r="AV92" s="12"/>
    </row>
    <row r="93" spans="2:48" ht="30" customHeight="1">
      <c r="B93" s="4" t="s">
        <v>15</v>
      </c>
      <c r="C93" s="2">
        <v>14</v>
      </c>
      <c r="D93" s="2" t="s">
        <v>4</v>
      </c>
      <c r="E93" s="3">
        <v>146265.85260000001</v>
      </c>
      <c r="F93" s="3">
        <v>146265.85260000001</v>
      </c>
      <c r="G93" s="3">
        <v>21939.87789</v>
      </c>
      <c r="H93" s="3">
        <v>15085</v>
      </c>
      <c r="I93" s="3"/>
      <c r="J93" s="3"/>
      <c r="K93" s="3"/>
      <c r="L93" s="3"/>
      <c r="M93" s="3"/>
      <c r="N93" s="3"/>
      <c r="O93" s="79">
        <v>12763.3803071775</v>
      </c>
      <c r="P93" s="79">
        <v>38290.140921532497</v>
      </c>
      <c r="Q93" s="3"/>
      <c r="R93" s="3"/>
      <c r="S93" s="3"/>
      <c r="T93" s="80">
        <v>170008.22569160431</v>
      </c>
      <c r="U93" s="80">
        <v>43395.493044403498</v>
      </c>
      <c r="V93" s="3"/>
      <c r="W93" s="3">
        <f t="shared" ref="W93:W106" si="9">SUM(E93:V93)</f>
        <v>594013.82305471785</v>
      </c>
      <c r="Z93" s="113"/>
      <c r="AA93" s="113"/>
      <c r="AB93" s="113"/>
      <c r="AC93" s="113"/>
      <c r="AD93" s="113"/>
      <c r="AE93" s="113"/>
      <c r="AF93" s="113"/>
      <c r="AG93" s="113"/>
      <c r="AH93" s="113"/>
      <c r="AI93" s="123"/>
      <c r="AJ93" s="116"/>
      <c r="AK93" s="113"/>
      <c r="AL93" s="115"/>
      <c r="AM93" s="113"/>
      <c r="AN93" s="113"/>
      <c r="AO93" s="123"/>
      <c r="AP93" s="123"/>
      <c r="AQ93" s="123"/>
      <c r="AR93" s="123"/>
      <c r="AS93" s="123"/>
      <c r="AT93" s="123"/>
      <c r="AU93" s="123"/>
      <c r="AV93" s="12"/>
    </row>
    <row r="94" spans="2:48" ht="20.25" customHeight="1">
      <c r="B94" s="4" t="s">
        <v>15</v>
      </c>
      <c r="C94" s="2">
        <v>13</v>
      </c>
      <c r="D94" s="2" t="s">
        <v>4</v>
      </c>
      <c r="E94" s="3">
        <v>160416.94200000001</v>
      </c>
      <c r="F94" s="3">
        <v>160416.94200000001</v>
      </c>
      <c r="G94" s="3">
        <v>24062.541300000001</v>
      </c>
      <c r="H94" s="3">
        <v>15085</v>
      </c>
      <c r="I94" s="3"/>
      <c r="J94" s="3"/>
      <c r="K94" s="3"/>
      <c r="L94" s="3"/>
      <c r="M94" s="3"/>
      <c r="N94" s="3"/>
      <c r="O94" s="79">
        <v>13732.224812460001</v>
      </c>
      <c r="P94" s="79">
        <v>41196.674437380003</v>
      </c>
      <c r="Q94" s="3"/>
      <c r="R94" s="3"/>
      <c r="S94" s="3"/>
      <c r="T94" s="80">
        <v>182913.23450196721</v>
      </c>
      <c r="U94" s="80">
        <v>46689.564362364006</v>
      </c>
      <c r="V94" s="3"/>
      <c r="W94" s="3">
        <f t="shared" si="9"/>
        <v>644513.12341417128</v>
      </c>
      <c r="Z94" s="113"/>
      <c r="AA94" s="113"/>
      <c r="AB94" s="113"/>
      <c r="AC94" s="113"/>
      <c r="AD94" s="113"/>
      <c r="AE94" s="113"/>
      <c r="AF94" s="113"/>
      <c r="AG94" s="113"/>
      <c r="AH94" s="117"/>
      <c r="AI94" s="123"/>
      <c r="AJ94" s="116"/>
      <c r="AK94" s="113"/>
      <c r="AL94" s="115"/>
      <c r="AM94" s="113"/>
      <c r="AN94" s="113"/>
      <c r="AO94" s="123"/>
      <c r="AP94" s="123"/>
      <c r="AQ94" s="123"/>
      <c r="AR94" s="123"/>
      <c r="AS94" s="123"/>
      <c r="AT94" s="123"/>
      <c r="AU94" s="123"/>
      <c r="AV94" s="12"/>
    </row>
    <row r="95" spans="2:48" ht="21" customHeight="1">
      <c r="B95" s="4" t="s">
        <v>15</v>
      </c>
      <c r="C95" s="2">
        <v>12</v>
      </c>
      <c r="D95" s="2" t="s">
        <v>4</v>
      </c>
      <c r="E95" s="3">
        <v>174571.3137</v>
      </c>
      <c r="F95" s="3">
        <v>174571.3137</v>
      </c>
      <c r="G95" s="3">
        <v>26185.697055000001</v>
      </c>
      <c r="H95" s="3">
        <v>15085</v>
      </c>
      <c r="I95" s="3"/>
      <c r="J95" s="3"/>
      <c r="K95" s="3"/>
      <c r="L95" s="3"/>
      <c r="M95" s="3"/>
      <c r="N95" s="3"/>
      <c r="O95" s="79">
        <v>14701.069317742498</v>
      </c>
      <c r="P95" s="79">
        <v>44103.207953227495</v>
      </c>
      <c r="Q95" s="3"/>
      <c r="R95" s="3"/>
      <c r="S95" s="3"/>
      <c r="T95" s="80">
        <v>195818.2433123301</v>
      </c>
      <c r="U95" s="80">
        <v>49983.6356803245</v>
      </c>
      <c r="V95" s="3"/>
      <c r="W95" s="3">
        <f t="shared" si="9"/>
        <v>695019.48071862466</v>
      </c>
      <c r="Z95" s="113"/>
      <c r="AA95" s="113"/>
      <c r="AB95" s="113"/>
      <c r="AC95" s="113"/>
      <c r="AD95" s="113"/>
      <c r="AE95" s="113"/>
      <c r="AF95" s="113"/>
      <c r="AG95" s="113"/>
      <c r="AH95" s="117"/>
      <c r="AI95" s="123"/>
      <c r="AJ95" s="116"/>
      <c r="AK95" s="113"/>
      <c r="AL95" s="115"/>
      <c r="AM95" s="113"/>
      <c r="AN95" s="113"/>
      <c r="AO95" s="123"/>
      <c r="AP95" s="123"/>
      <c r="AQ95" s="123"/>
      <c r="AR95" s="123"/>
      <c r="AS95" s="123"/>
      <c r="AT95" s="123"/>
      <c r="AU95" s="123"/>
      <c r="AV95" s="12"/>
    </row>
    <row r="96" spans="2:48" ht="36" customHeight="1">
      <c r="B96" s="4" t="s">
        <v>15</v>
      </c>
      <c r="C96" s="2">
        <v>11</v>
      </c>
      <c r="D96" s="2" t="s">
        <v>4</v>
      </c>
      <c r="E96" s="3">
        <v>188725.68539999999</v>
      </c>
      <c r="F96" s="3">
        <v>188725.68539999999</v>
      </c>
      <c r="G96" s="3">
        <v>28308.852809999997</v>
      </c>
      <c r="H96" s="3">
        <v>15085</v>
      </c>
      <c r="I96" s="3"/>
      <c r="J96" s="3"/>
      <c r="K96" s="3"/>
      <c r="L96" s="3"/>
      <c r="M96" s="3"/>
      <c r="N96" s="3"/>
      <c r="O96" s="79">
        <v>15669.913823025003</v>
      </c>
      <c r="P96" s="79">
        <v>47009.741469075001</v>
      </c>
      <c r="Q96" s="3"/>
      <c r="R96" s="3"/>
      <c r="S96" s="3"/>
      <c r="T96" s="80">
        <v>208723.25212269303</v>
      </c>
      <c r="U96" s="80">
        <v>53277.706998285008</v>
      </c>
      <c r="V96" s="3"/>
      <c r="W96" s="3">
        <f t="shared" si="9"/>
        <v>745525.83802307805</v>
      </c>
      <c r="Z96" s="113"/>
      <c r="AA96" s="113"/>
      <c r="AB96" s="113"/>
      <c r="AC96" s="113"/>
      <c r="AD96" s="113"/>
      <c r="AE96" s="113"/>
      <c r="AF96" s="113"/>
      <c r="AG96" s="113"/>
      <c r="AH96" s="117"/>
      <c r="AI96" s="123"/>
      <c r="AJ96" s="116"/>
      <c r="AK96" s="113"/>
      <c r="AL96" s="115"/>
      <c r="AM96" s="113"/>
      <c r="AN96" s="113"/>
      <c r="AO96" s="123"/>
      <c r="AP96" s="123"/>
      <c r="AQ96" s="123"/>
      <c r="AR96" s="123"/>
      <c r="AS96" s="123"/>
      <c r="AT96" s="123"/>
      <c r="AU96" s="123"/>
      <c r="AV96" s="12"/>
    </row>
    <row r="97" spans="2:48">
      <c r="B97" s="4" t="s">
        <v>15</v>
      </c>
      <c r="C97" s="2">
        <v>10</v>
      </c>
      <c r="D97" s="2" t="s">
        <v>4</v>
      </c>
      <c r="E97" s="3">
        <v>202878.96299999999</v>
      </c>
      <c r="F97" s="3">
        <v>202878.96299999999</v>
      </c>
      <c r="G97" s="3">
        <v>30431.844449999997</v>
      </c>
      <c r="H97" s="3">
        <v>15085</v>
      </c>
      <c r="I97" s="3"/>
      <c r="J97" s="3"/>
      <c r="K97" s="3"/>
      <c r="L97" s="3"/>
      <c r="M97" s="3"/>
      <c r="N97" s="3"/>
      <c r="O97" s="79">
        <v>16638.695444909998</v>
      </c>
      <c r="P97" s="79">
        <v>49916.086334729996</v>
      </c>
      <c r="Q97" s="3"/>
      <c r="R97" s="3"/>
      <c r="S97" s="3"/>
      <c r="T97" s="80">
        <v>221627.42332620115</v>
      </c>
      <c r="U97" s="80">
        <v>56571.564512694</v>
      </c>
      <c r="V97" s="3"/>
      <c r="W97" s="3">
        <f t="shared" si="9"/>
        <v>796028.54006853513</v>
      </c>
      <c r="Z97" s="113"/>
      <c r="AA97" s="113"/>
      <c r="AB97" s="113"/>
      <c r="AC97" s="113"/>
      <c r="AD97" s="113"/>
      <c r="AE97" s="113"/>
      <c r="AF97" s="113"/>
      <c r="AG97" s="113"/>
      <c r="AH97" s="117"/>
      <c r="AI97" s="123"/>
      <c r="AJ97" s="116"/>
      <c r="AK97" s="113"/>
      <c r="AL97" s="115"/>
      <c r="AM97" s="113"/>
      <c r="AN97" s="113"/>
      <c r="AO97" s="123"/>
      <c r="AP97" s="123"/>
      <c r="AQ97" s="123"/>
      <c r="AR97" s="123"/>
      <c r="AS97" s="123"/>
      <c r="AT97" s="123"/>
      <c r="AU97" s="123"/>
      <c r="AV97" s="12"/>
    </row>
    <row r="98" spans="2:48">
      <c r="B98" s="4" t="s">
        <v>15</v>
      </c>
      <c r="C98" s="2">
        <v>9</v>
      </c>
      <c r="D98" s="2" t="s">
        <v>4</v>
      </c>
      <c r="E98" s="3">
        <v>217036.617</v>
      </c>
      <c r="F98" s="3">
        <v>217036.617</v>
      </c>
      <c r="G98" s="3">
        <v>32555.492549999999</v>
      </c>
      <c r="H98" s="3">
        <v>15085</v>
      </c>
      <c r="I98" s="3"/>
      <c r="J98" s="3"/>
      <c r="K98" s="3"/>
      <c r="L98" s="3"/>
      <c r="M98" s="3"/>
      <c r="N98" s="3"/>
      <c r="O98" s="79">
        <v>17607.539950192499</v>
      </c>
      <c r="P98" s="79">
        <v>52822.619850577496</v>
      </c>
      <c r="Q98" s="3"/>
      <c r="R98" s="3"/>
      <c r="S98" s="3"/>
      <c r="T98" s="80">
        <v>234532.43213656405</v>
      </c>
      <c r="U98" s="80">
        <v>59865.635830654501</v>
      </c>
      <c r="V98" s="3"/>
      <c r="W98" s="3">
        <f t="shared" si="9"/>
        <v>846541.95431798859</v>
      </c>
      <c r="Z98" s="113"/>
      <c r="AA98" s="113"/>
      <c r="AB98" s="113"/>
      <c r="AC98" s="113"/>
      <c r="AD98" s="113"/>
      <c r="AE98" s="113"/>
      <c r="AF98" s="113"/>
      <c r="AG98" s="113"/>
      <c r="AH98" s="113"/>
      <c r="AI98" s="123"/>
      <c r="AJ98" s="116"/>
      <c r="AK98" s="113"/>
      <c r="AL98" s="115"/>
      <c r="AM98" s="113"/>
      <c r="AN98" s="113"/>
      <c r="AO98" s="123"/>
      <c r="AP98" s="123"/>
      <c r="AQ98" s="123"/>
      <c r="AR98" s="123"/>
      <c r="AS98" s="123"/>
      <c r="AT98" s="123"/>
      <c r="AU98" s="123"/>
      <c r="AV98" s="12"/>
    </row>
    <row r="99" spans="2:48">
      <c r="B99" s="4" t="s">
        <v>15</v>
      </c>
      <c r="C99" s="2">
        <v>8</v>
      </c>
      <c r="D99" s="2" t="s">
        <v>4</v>
      </c>
      <c r="E99" s="3">
        <v>231187.70640000002</v>
      </c>
      <c r="F99" s="3">
        <v>231187.70640000002</v>
      </c>
      <c r="G99" s="3">
        <v>34678.155960000004</v>
      </c>
      <c r="H99" s="3">
        <v>15085</v>
      </c>
      <c r="I99" s="3"/>
      <c r="J99" s="3"/>
      <c r="K99" s="3"/>
      <c r="L99" s="3"/>
      <c r="M99" s="3"/>
      <c r="N99" s="3"/>
      <c r="O99" s="79">
        <v>18576.384455474999</v>
      </c>
      <c r="P99" s="79">
        <v>55729.153366424995</v>
      </c>
      <c r="Q99" s="3"/>
      <c r="R99" s="3"/>
      <c r="S99" s="3"/>
      <c r="T99" s="80">
        <v>247437.440946927</v>
      </c>
      <c r="U99" s="80">
        <v>63159.707148615002</v>
      </c>
      <c r="V99" s="3"/>
      <c r="W99" s="3">
        <f t="shared" si="9"/>
        <v>897041.25467744214</v>
      </c>
      <c r="Z99" s="113"/>
      <c r="AA99" s="113"/>
      <c r="AB99" s="113"/>
      <c r="AC99" s="113"/>
      <c r="AD99" s="113"/>
      <c r="AE99" s="113"/>
      <c r="AF99" s="113"/>
      <c r="AG99" s="113"/>
      <c r="AH99" s="113"/>
      <c r="AI99" s="123"/>
      <c r="AJ99" s="116"/>
      <c r="AK99" s="113"/>
      <c r="AL99" s="115"/>
      <c r="AM99" s="113"/>
      <c r="AN99" s="113"/>
      <c r="AO99" s="123"/>
      <c r="AP99" s="123"/>
      <c r="AQ99" s="123"/>
      <c r="AR99" s="123"/>
      <c r="AS99" s="123"/>
      <c r="AT99" s="123"/>
      <c r="AU99" s="123"/>
      <c r="AV99" s="12"/>
    </row>
    <row r="100" spans="2:48">
      <c r="B100" s="4" t="s">
        <v>15</v>
      </c>
      <c r="C100" s="2">
        <v>7</v>
      </c>
      <c r="D100" s="2" t="s">
        <v>4</v>
      </c>
      <c r="E100" s="3">
        <v>245340.984</v>
      </c>
      <c r="F100" s="3">
        <v>245340.984</v>
      </c>
      <c r="G100" s="3">
        <v>36801.147599999997</v>
      </c>
      <c r="H100" s="3">
        <v>15085</v>
      </c>
      <c r="I100" s="3"/>
      <c r="J100" s="3"/>
      <c r="K100" s="3"/>
      <c r="L100" s="3"/>
      <c r="M100" s="3"/>
      <c r="N100" s="3"/>
      <c r="O100" s="79">
        <v>19545.228960757504</v>
      </c>
      <c r="P100" s="79">
        <v>58635.686882272501</v>
      </c>
      <c r="Q100" s="3"/>
      <c r="R100" s="3"/>
      <c r="S100" s="3"/>
      <c r="T100" s="80">
        <v>260342.44975728996</v>
      </c>
      <c r="U100" s="80">
        <v>66453.778466575517</v>
      </c>
      <c r="V100" s="3"/>
      <c r="W100" s="3">
        <f t="shared" si="9"/>
        <v>947545.25966689549</v>
      </c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23"/>
      <c r="AJ100" s="116"/>
      <c r="AK100" s="113"/>
      <c r="AL100" s="115"/>
      <c r="AM100" s="113"/>
      <c r="AN100" s="113"/>
      <c r="AO100" s="123"/>
      <c r="AP100" s="123"/>
      <c r="AQ100" s="123"/>
      <c r="AR100" s="123"/>
      <c r="AS100" s="123"/>
      <c r="AT100" s="123"/>
      <c r="AU100" s="123"/>
      <c r="AV100" s="12"/>
    </row>
    <row r="101" spans="2:48">
      <c r="B101" s="4" t="s">
        <v>15</v>
      </c>
      <c r="C101" s="2">
        <v>6</v>
      </c>
      <c r="D101" s="2" t="s">
        <v>4</v>
      </c>
      <c r="E101" s="3">
        <v>259496.4498</v>
      </c>
      <c r="F101" s="3">
        <v>259496.4498</v>
      </c>
      <c r="G101" s="3">
        <v>38924.467469999996</v>
      </c>
      <c r="H101" s="3">
        <v>15085</v>
      </c>
      <c r="I101" s="3"/>
      <c r="J101" s="3"/>
      <c r="K101" s="3"/>
      <c r="L101" s="3"/>
      <c r="M101" s="3"/>
      <c r="N101" s="3"/>
      <c r="O101" s="79">
        <v>20514.073466040001</v>
      </c>
      <c r="P101" s="79">
        <v>61542.220398119993</v>
      </c>
      <c r="Q101" s="3"/>
      <c r="R101" s="3"/>
      <c r="S101" s="3"/>
      <c r="T101" s="80">
        <v>273247.45856765279</v>
      </c>
      <c r="U101" s="80">
        <v>69747.849784535996</v>
      </c>
      <c r="V101" s="3"/>
      <c r="W101" s="3">
        <f t="shared" si="9"/>
        <v>998053.9692863489</v>
      </c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23"/>
      <c r="AJ101" s="116"/>
      <c r="AK101" s="113"/>
      <c r="AL101" s="115"/>
      <c r="AM101" s="113"/>
      <c r="AN101" s="113"/>
      <c r="AO101" s="123"/>
      <c r="AP101" s="123"/>
      <c r="AQ101" s="123"/>
      <c r="AR101" s="123"/>
      <c r="AS101" s="123"/>
      <c r="AT101" s="123"/>
      <c r="AU101" s="123"/>
      <c r="AV101" s="12"/>
    </row>
    <row r="102" spans="2:48">
      <c r="B102" s="4" t="s">
        <v>15</v>
      </c>
      <c r="C102" s="2">
        <v>5</v>
      </c>
      <c r="D102" s="2" t="s">
        <v>4</v>
      </c>
      <c r="E102" s="3">
        <v>273653.0097</v>
      </c>
      <c r="F102" s="3">
        <v>273653.0097</v>
      </c>
      <c r="G102" s="3">
        <v>41047.951454999995</v>
      </c>
      <c r="H102" s="3">
        <v>15085</v>
      </c>
      <c r="I102" s="3"/>
      <c r="J102" s="3"/>
      <c r="K102" s="3"/>
      <c r="L102" s="3"/>
      <c r="M102" s="3"/>
      <c r="N102" s="3">
        <v>55059</v>
      </c>
      <c r="O102" s="79">
        <v>21482.917971322502</v>
      </c>
      <c r="P102" s="79">
        <v>64448.753913967506</v>
      </c>
      <c r="Q102" s="3"/>
      <c r="R102" s="3"/>
      <c r="S102" s="3"/>
      <c r="T102" s="80">
        <v>286152.46737801575</v>
      </c>
      <c r="U102" s="80">
        <v>73041.921102496519</v>
      </c>
      <c r="V102" s="3"/>
      <c r="W102" s="3">
        <f t="shared" si="9"/>
        <v>1103624.0312208023</v>
      </c>
      <c r="Z102" s="113"/>
      <c r="AA102" s="113"/>
      <c r="AB102" s="113"/>
      <c r="AC102" s="113"/>
      <c r="AD102" s="113"/>
      <c r="AE102" s="113"/>
      <c r="AF102" s="113"/>
      <c r="AG102" s="113"/>
      <c r="AH102" s="117"/>
      <c r="AI102" s="123"/>
      <c r="AJ102" s="116"/>
      <c r="AK102" s="113"/>
      <c r="AL102" s="115"/>
      <c r="AM102" s="113"/>
      <c r="AN102" s="113"/>
      <c r="AO102" s="123"/>
      <c r="AP102" s="123"/>
      <c r="AQ102" s="123"/>
      <c r="AR102" s="123"/>
      <c r="AS102" s="123"/>
      <c r="AT102" s="123"/>
      <c r="AU102" s="123"/>
      <c r="AV102" s="12"/>
    </row>
    <row r="103" spans="2:48">
      <c r="B103" s="4" t="s">
        <v>15</v>
      </c>
      <c r="C103" s="2">
        <v>4</v>
      </c>
      <c r="D103" s="2" t="s">
        <v>4</v>
      </c>
      <c r="E103" s="3">
        <v>287805.19319999998</v>
      </c>
      <c r="F103" s="3">
        <v>287805.19319999998</v>
      </c>
      <c r="G103" s="3">
        <v>43170.778979999995</v>
      </c>
      <c r="H103" s="3">
        <v>15085</v>
      </c>
      <c r="I103" s="3"/>
      <c r="J103" s="3"/>
      <c r="K103" s="3"/>
      <c r="L103" s="3"/>
      <c r="M103" s="3"/>
      <c r="N103" s="3"/>
      <c r="O103" s="79">
        <v>22451.762476604999</v>
      </c>
      <c r="P103" s="79">
        <v>67355.287429814998</v>
      </c>
      <c r="Q103" s="3"/>
      <c r="R103" s="3"/>
      <c r="S103" s="3"/>
      <c r="T103" s="80">
        <v>299057.47618837858</v>
      </c>
      <c r="U103" s="80">
        <v>76335.992420456998</v>
      </c>
      <c r="V103" s="3"/>
      <c r="W103" s="3">
        <f t="shared" si="9"/>
        <v>1099066.6838952557</v>
      </c>
      <c r="Z103" s="113"/>
      <c r="AA103" s="131"/>
      <c r="AB103" s="131"/>
      <c r="AC103" s="131"/>
      <c r="AD103" s="113"/>
      <c r="AE103" s="113"/>
      <c r="AF103" s="113"/>
      <c r="AG103" s="113"/>
      <c r="AH103" s="117"/>
      <c r="AI103" s="123"/>
      <c r="AJ103" s="116"/>
      <c r="AK103" s="113"/>
      <c r="AL103" s="115"/>
      <c r="AM103" s="113"/>
      <c r="AN103" s="113"/>
      <c r="AO103" s="123"/>
      <c r="AP103" s="123"/>
      <c r="AQ103" s="123"/>
      <c r="AR103" s="123"/>
      <c r="AS103" s="123"/>
      <c r="AT103" s="123"/>
      <c r="AU103" s="123"/>
      <c r="AV103" s="12"/>
    </row>
    <row r="104" spans="2:48">
      <c r="B104" s="4" t="s">
        <v>15</v>
      </c>
      <c r="C104" s="2">
        <v>3</v>
      </c>
      <c r="D104" s="2" t="s">
        <v>4</v>
      </c>
      <c r="E104" s="3">
        <v>301961.75309999997</v>
      </c>
      <c r="F104" s="3">
        <v>301961.75309999997</v>
      </c>
      <c r="G104" s="3">
        <v>45294.262964999994</v>
      </c>
      <c r="H104" s="3">
        <v>15085</v>
      </c>
      <c r="I104" s="3"/>
      <c r="J104" s="3"/>
      <c r="K104" s="3"/>
      <c r="L104" s="3"/>
      <c r="M104" s="3"/>
      <c r="N104" s="3"/>
      <c r="O104" s="79">
        <v>23420.606981887504</v>
      </c>
      <c r="P104" s="79">
        <v>70261.820945662505</v>
      </c>
      <c r="Q104" s="3"/>
      <c r="R104" s="3"/>
      <c r="S104" s="3"/>
      <c r="T104" s="80">
        <v>311962.48499874154</v>
      </c>
      <c r="U104" s="80">
        <v>79630.063738417521</v>
      </c>
      <c r="V104" s="3"/>
      <c r="W104" s="3">
        <f t="shared" si="9"/>
        <v>1149577.7458297091</v>
      </c>
      <c r="Z104" s="113"/>
      <c r="AA104" s="113"/>
      <c r="AB104" s="113"/>
      <c r="AC104" s="113"/>
      <c r="AD104" s="113"/>
      <c r="AE104" s="113"/>
      <c r="AF104" s="113"/>
      <c r="AG104" s="113"/>
      <c r="AH104" s="117"/>
      <c r="AI104" s="123"/>
      <c r="AJ104" s="116"/>
      <c r="AK104" s="113"/>
      <c r="AL104" s="115"/>
      <c r="AM104" s="113"/>
      <c r="AN104" s="113"/>
      <c r="AO104" s="123"/>
      <c r="AP104" s="123"/>
      <c r="AQ104" s="123"/>
      <c r="AR104" s="123"/>
      <c r="AS104" s="123"/>
      <c r="AT104" s="123"/>
      <c r="AU104" s="123"/>
      <c r="AV104" s="12"/>
    </row>
    <row r="105" spans="2:48">
      <c r="B105" s="4" t="s">
        <v>15</v>
      </c>
      <c r="C105" s="2">
        <v>2</v>
      </c>
      <c r="D105" s="2" t="s">
        <v>4</v>
      </c>
      <c r="E105" s="3">
        <v>316116.12480000005</v>
      </c>
      <c r="F105" s="3">
        <v>316116.12480000005</v>
      </c>
      <c r="G105" s="3">
        <v>47417.418720000009</v>
      </c>
      <c r="H105" s="3">
        <v>15085</v>
      </c>
      <c r="I105" s="3"/>
      <c r="J105" s="3"/>
      <c r="K105" s="3"/>
      <c r="L105" s="3"/>
      <c r="M105" s="3"/>
      <c r="N105" s="3"/>
      <c r="O105" s="79">
        <v>24389.388603772502</v>
      </c>
      <c r="P105" s="79">
        <v>73168.165811317493</v>
      </c>
      <c r="Q105" s="3"/>
      <c r="R105" s="3"/>
      <c r="S105" s="3"/>
      <c r="T105" s="80">
        <v>324866.65620224969</v>
      </c>
      <c r="U105" s="80">
        <v>82923.921252826505</v>
      </c>
      <c r="V105" s="3"/>
      <c r="W105" s="3">
        <f t="shared" si="9"/>
        <v>1200082.8001901663</v>
      </c>
      <c r="Z105" s="113"/>
      <c r="AA105" s="113"/>
      <c r="AB105" s="113"/>
      <c r="AC105" s="113"/>
      <c r="AD105" s="113"/>
      <c r="AE105" s="113"/>
      <c r="AF105" s="113"/>
      <c r="AG105" s="113"/>
      <c r="AH105" s="117"/>
      <c r="AI105" s="123"/>
      <c r="AJ105" s="116"/>
      <c r="AK105" s="119"/>
      <c r="AL105" s="115"/>
      <c r="AM105" s="113"/>
      <c r="AN105" s="113"/>
      <c r="AO105" s="123"/>
      <c r="AP105" s="123"/>
      <c r="AQ105" s="123"/>
      <c r="AR105" s="123"/>
      <c r="AS105" s="123"/>
      <c r="AT105" s="123"/>
      <c r="AU105" s="123"/>
      <c r="AV105" s="12"/>
    </row>
    <row r="106" spans="2:48">
      <c r="B106" s="4" t="s">
        <v>15</v>
      </c>
      <c r="C106" s="2">
        <v>1</v>
      </c>
      <c r="D106" s="2" t="s">
        <v>4</v>
      </c>
      <c r="E106" s="3">
        <v>330270.49650000001</v>
      </c>
      <c r="F106" s="3">
        <v>330270.49650000001</v>
      </c>
      <c r="G106" s="3">
        <v>49540.574475000001</v>
      </c>
      <c r="H106" s="3">
        <v>15085</v>
      </c>
      <c r="I106" s="3"/>
      <c r="J106" s="3"/>
      <c r="K106" s="3"/>
      <c r="L106" s="3"/>
      <c r="M106" s="3"/>
      <c r="N106" s="3"/>
      <c r="O106" s="79">
        <v>25358.233109055</v>
      </c>
      <c r="P106" s="79">
        <v>76074.699327164999</v>
      </c>
      <c r="Q106" s="3"/>
      <c r="R106" s="3"/>
      <c r="S106" s="3"/>
      <c r="T106" s="80">
        <v>337771.66501261259</v>
      </c>
      <c r="U106" s="80">
        <v>86217.992570786999</v>
      </c>
      <c r="V106" s="3"/>
      <c r="W106" s="3">
        <f t="shared" si="9"/>
        <v>1250589.1574946197</v>
      </c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23"/>
      <c r="AJ106" s="116"/>
      <c r="AK106" s="113"/>
      <c r="AL106" s="115"/>
      <c r="AM106" s="113"/>
      <c r="AN106" s="113"/>
      <c r="AO106" s="123"/>
      <c r="AP106" s="123"/>
      <c r="AQ106" s="123"/>
      <c r="AR106" s="123"/>
      <c r="AS106" s="123"/>
      <c r="AT106" s="123"/>
      <c r="AU106" s="123"/>
      <c r="AV106" s="12"/>
    </row>
    <row r="107" spans="2:48">
      <c r="Z107" s="113"/>
      <c r="AA107" s="113"/>
      <c r="AB107" s="113"/>
      <c r="AC107" s="113"/>
      <c r="AD107" s="113"/>
      <c r="AE107" s="113"/>
      <c r="AF107" s="113"/>
      <c r="AG107" s="113"/>
      <c r="AH107" s="117"/>
      <c r="AI107" s="123"/>
      <c r="AJ107" s="116"/>
      <c r="AK107" s="113"/>
      <c r="AL107" s="115"/>
      <c r="AM107" s="113"/>
      <c r="AN107" s="113"/>
      <c r="AO107" s="123"/>
      <c r="AP107" s="123"/>
      <c r="AQ107" s="123"/>
      <c r="AR107" s="123"/>
      <c r="AS107" s="123"/>
      <c r="AT107" s="123"/>
      <c r="AU107" s="123"/>
      <c r="AV107" s="12"/>
    </row>
    <row r="108" spans="2:48" ht="15.75" thickBot="1">
      <c r="Z108" s="113"/>
      <c r="AA108" s="113"/>
      <c r="AB108" s="113"/>
      <c r="AC108" s="113"/>
      <c r="AD108" s="113"/>
      <c r="AE108" s="113"/>
      <c r="AF108" s="113"/>
      <c r="AG108" s="113"/>
      <c r="AH108" s="117"/>
      <c r="AI108" s="123"/>
      <c r="AJ108" s="116"/>
      <c r="AK108" s="113"/>
      <c r="AL108" s="115"/>
      <c r="AM108" s="113"/>
      <c r="AN108" s="113"/>
      <c r="AO108" s="123"/>
      <c r="AP108" s="123"/>
      <c r="AQ108" s="123"/>
      <c r="AR108" s="123"/>
      <c r="AS108" s="123"/>
      <c r="AT108" s="123"/>
      <c r="AU108" s="123"/>
      <c r="AV108" s="12"/>
    </row>
    <row r="109" spans="2:48" ht="33.75" customHeight="1" thickBot="1">
      <c r="B109" s="101" t="s">
        <v>29</v>
      </c>
      <c r="C109" s="102"/>
      <c r="D109" s="102"/>
      <c r="E109" s="102"/>
      <c r="F109" s="102"/>
      <c r="G109" s="102"/>
      <c r="H109" s="103"/>
      <c r="K109" s="104" t="s">
        <v>37</v>
      </c>
      <c r="L109" s="105"/>
      <c r="M109" s="105"/>
      <c r="N109" s="105"/>
      <c r="O109" s="105"/>
      <c r="P109" s="105"/>
      <c r="Q109" s="106"/>
      <c r="Z109" s="113"/>
      <c r="AA109" s="113"/>
      <c r="AB109" s="113"/>
      <c r="AC109" s="113"/>
      <c r="AD109" s="113"/>
      <c r="AE109" s="113"/>
      <c r="AF109" s="113"/>
      <c r="AG109" s="113"/>
      <c r="AH109" s="117"/>
      <c r="AI109" s="123"/>
      <c r="AJ109" s="116"/>
      <c r="AK109" s="113"/>
      <c r="AL109" s="115"/>
      <c r="AM109" s="113"/>
      <c r="AN109" s="113"/>
      <c r="AO109" s="123"/>
      <c r="AP109" s="123"/>
      <c r="AQ109" s="123"/>
      <c r="AR109" s="123"/>
      <c r="AS109" s="123"/>
      <c r="AT109" s="123"/>
      <c r="AU109" s="123"/>
      <c r="AV109" s="12"/>
    </row>
    <row r="110" spans="2:48">
      <c r="B110" s="19" t="s">
        <v>44</v>
      </c>
      <c r="C110" s="20" t="s">
        <v>10</v>
      </c>
      <c r="D110" s="20" t="s">
        <v>11</v>
      </c>
      <c r="E110" s="20" t="s">
        <v>12</v>
      </c>
      <c r="F110" s="20" t="s">
        <v>13</v>
      </c>
      <c r="G110" s="20" t="s">
        <v>14</v>
      </c>
      <c r="H110" s="21" t="s">
        <v>15</v>
      </c>
      <c r="K110" s="19" t="s">
        <v>44</v>
      </c>
      <c r="L110" s="20" t="s">
        <v>10</v>
      </c>
      <c r="M110" s="20" t="s">
        <v>11</v>
      </c>
      <c r="N110" s="20" t="s">
        <v>12</v>
      </c>
      <c r="O110" s="20" t="s">
        <v>13</v>
      </c>
      <c r="P110" s="20" t="s">
        <v>14</v>
      </c>
      <c r="Q110" s="21" t="s">
        <v>15</v>
      </c>
      <c r="Z110" s="113"/>
      <c r="AA110" s="113"/>
      <c r="AB110" s="113"/>
      <c r="AC110" s="113"/>
      <c r="AD110" s="113"/>
      <c r="AE110" s="113"/>
      <c r="AF110" s="113"/>
      <c r="AG110" s="113"/>
      <c r="AH110" s="117"/>
      <c r="AI110" s="123"/>
      <c r="AJ110" s="116"/>
      <c r="AK110" s="113"/>
      <c r="AL110" s="115"/>
      <c r="AM110" s="113"/>
      <c r="AN110" s="113"/>
      <c r="AO110" s="123"/>
      <c r="AP110" s="123"/>
      <c r="AQ110" s="123"/>
      <c r="AR110" s="123"/>
      <c r="AS110" s="123"/>
      <c r="AT110" s="123"/>
      <c r="AU110" s="123"/>
      <c r="AV110" s="12"/>
    </row>
    <row r="111" spans="2:48">
      <c r="B111" s="22">
        <v>15</v>
      </c>
      <c r="C111" s="18">
        <v>373582.71853980009</v>
      </c>
      <c r="D111" s="18">
        <v>283830.50295599998</v>
      </c>
      <c r="E111" s="18">
        <v>149765.6148219</v>
      </c>
      <c r="F111" s="18">
        <v>143875.95581204997</v>
      </c>
      <c r="G111" s="18">
        <v>133758.0171543</v>
      </c>
      <c r="H111" s="18">
        <v>117945.35801894999</v>
      </c>
      <c r="K111" s="22">
        <v>15</v>
      </c>
      <c r="L111" s="5">
        <f t="shared" ref="L111:L125" si="10">(C131)*15%</f>
        <v>112074.81556194002</v>
      </c>
      <c r="M111" s="5">
        <f t="shared" ref="M111:M125" si="11">(D131)*15%</f>
        <v>85149.150886799995</v>
      </c>
      <c r="N111" s="5">
        <f t="shared" ref="N111:N125" si="12">(E131)*15%</f>
        <v>44929.684446569998</v>
      </c>
      <c r="O111" s="5">
        <f t="shared" ref="O111:O125" si="13">(F131)*15%</f>
        <v>43162.78674361499</v>
      </c>
      <c r="P111" s="5">
        <f t="shared" ref="P111:P125" si="14">(G131)*15%</f>
        <v>40127.405146290002</v>
      </c>
      <c r="Q111" s="23">
        <f t="shared" ref="Q111:Q125" si="15">(H131)*15%</f>
        <v>35383.607405684998</v>
      </c>
      <c r="Z111" s="113"/>
      <c r="AA111" s="113"/>
      <c r="AB111" s="113"/>
      <c r="AC111" s="113"/>
      <c r="AD111" s="113"/>
      <c r="AE111" s="113"/>
      <c r="AF111" s="113"/>
      <c r="AG111" s="113"/>
      <c r="AH111" s="117"/>
      <c r="AI111" s="123"/>
      <c r="AJ111" s="116"/>
      <c r="AK111" s="113"/>
      <c r="AL111" s="115"/>
      <c r="AM111" s="113"/>
      <c r="AN111" s="113"/>
      <c r="AO111" s="123"/>
      <c r="AP111" s="123"/>
      <c r="AQ111" s="123"/>
      <c r="AR111" s="123"/>
      <c r="AS111" s="123"/>
      <c r="AT111" s="123"/>
      <c r="AU111" s="123"/>
      <c r="AV111" s="12"/>
    </row>
    <row r="112" spans="2:48">
      <c r="B112" s="22">
        <v>14</v>
      </c>
      <c r="C112" s="18">
        <v>406938.5879097</v>
      </c>
      <c r="D112" s="18">
        <v>309172.51214850001</v>
      </c>
      <c r="E112" s="18">
        <v>162067.49387482498</v>
      </c>
      <c r="F112" s="18">
        <v>155694.26153820002</v>
      </c>
      <c r="G112" s="18">
        <v>144745.00436549998</v>
      </c>
      <c r="H112" s="18">
        <v>127633.80307177499</v>
      </c>
      <c r="K112" s="22">
        <v>14</v>
      </c>
      <c r="L112" s="5">
        <f t="shared" si="10"/>
        <v>122081.57637291</v>
      </c>
      <c r="M112" s="5">
        <f t="shared" si="11"/>
        <v>92751.753644550001</v>
      </c>
      <c r="N112" s="5">
        <f t="shared" si="12"/>
        <v>48620.248162447497</v>
      </c>
      <c r="O112" s="5">
        <f t="shared" si="13"/>
        <v>46708.278461460002</v>
      </c>
      <c r="P112" s="5">
        <f t="shared" si="14"/>
        <v>43423.50130964999</v>
      </c>
      <c r="Q112" s="23">
        <f t="shared" si="15"/>
        <v>38290.140921532497</v>
      </c>
      <c r="Z112" s="113"/>
      <c r="AA112" s="113"/>
      <c r="AB112" s="113"/>
      <c r="AC112" s="113"/>
      <c r="AD112" s="113"/>
      <c r="AE112" s="113"/>
      <c r="AF112" s="113"/>
      <c r="AG112" s="113"/>
      <c r="AH112" s="117"/>
      <c r="AI112" s="123"/>
      <c r="AJ112" s="116"/>
      <c r="AK112" s="113"/>
      <c r="AL112" s="115"/>
      <c r="AM112" s="113"/>
      <c r="AN112" s="113"/>
      <c r="AO112" s="123"/>
      <c r="AP112" s="123"/>
      <c r="AQ112" s="123"/>
      <c r="AR112" s="123"/>
      <c r="AS112" s="123"/>
      <c r="AT112" s="123"/>
      <c r="AU112" s="123"/>
      <c r="AV112" s="12"/>
    </row>
    <row r="113" spans="2:48">
      <c r="B113" s="22">
        <v>13</v>
      </c>
      <c r="C113" s="18">
        <v>440293.82844562503</v>
      </c>
      <c r="D113" s="18">
        <v>334514.52134100004</v>
      </c>
      <c r="E113" s="18">
        <v>174370.00176172497</v>
      </c>
      <c r="F113" s="18">
        <v>167512.56726434999</v>
      </c>
      <c r="G113" s="18">
        <v>155732.62041067498</v>
      </c>
      <c r="H113" s="18">
        <v>137322.24812460001</v>
      </c>
      <c r="K113" s="22">
        <v>13</v>
      </c>
      <c r="L113" s="5">
        <f t="shared" si="10"/>
        <v>132088.14853368749</v>
      </c>
      <c r="M113" s="5">
        <f t="shared" si="11"/>
        <v>100354.35640230001</v>
      </c>
      <c r="N113" s="5">
        <f t="shared" si="12"/>
        <v>52311.000528517492</v>
      </c>
      <c r="O113" s="5">
        <f t="shared" si="13"/>
        <v>50253.770179304993</v>
      </c>
      <c r="P113" s="5">
        <f t="shared" si="14"/>
        <v>46719.786123202495</v>
      </c>
      <c r="Q113" s="23">
        <f t="shared" si="15"/>
        <v>41196.674437380003</v>
      </c>
      <c r="Z113" s="113"/>
      <c r="AA113" s="113"/>
      <c r="AB113" s="113"/>
      <c r="AC113" s="113"/>
      <c r="AD113" s="113"/>
      <c r="AE113" s="113"/>
      <c r="AF113" s="113"/>
      <c r="AG113" s="113"/>
      <c r="AH113" s="117"/>
      <c r="AI113" s="123"/>
      <c r="AJ113" s="116"/>
      <c r="AK113" s="113"/>
      <c r="AL113" s="115"/>
      <c r="AM113" s="113"/>
      <c r="AN113" s="113"/>
      <c r="AO113" s="123"/>
      <c r="AP113" s="123"/>
      <c r="AQ113" s="123"/>
      <c r="AR113" s="123"/>
      <c r="AS113" s="123"/>
      <c r="AT113" s="123"/>
      <c r="AU113" s="123"/>
      <c r="AV113" s="12"/>
    </row>
    <row r="114" spans="2:48">
      <c r="B114" s="22">
        <v>12</v>
      </c>
      <c r="C114" s="18">
        <v>473649.69781552505</v>
      </c>
      <c r="D114" s="18">
        <v>359856.53053350002</v>
      </c>
      <c r="E114" s="18">
        <v>186671.88081465001</v>
      </c>
      <c r="F114" s="18">
        <v>179330.87299049998</v>
      </c>
      <c r="G114" s="18">
        <v>166719.60762187501</v>
      </c>
      <c r="H114" s="18">
        <v>147010.69317742498</v>
      </c>
      <c r="K114" s="22">
        <v>12</v>
      </c>
      <c r="L114" s="5">
        <f t="shared" si="10"/>
        <v>142094.9093446575</v>
      </c>
      <c r="M114" s="5">
        <f t="shared" si="11"/>
        <v>107956.95916005</v>
      </c>
      <c r="N114" s="5">
        <f t="shared" si="12"/>
        <v>56001.564244394998</v>
      </c>
      <c r="O114" s="5">
        <f t="shared" si="13"/>
        <v>53799.261897149991</v>
      </c>
      <c r="P114" s="5">
        <f t="shared" si="14"/>
        <v>50015.882286562504</v>
      </c>
      <c r="Q114" s="23">
        <f t="shared" si="15"/>
        <v>44103.207953227495</v>
      </c>
      <c r="Z114" s="113"/>
      <c r="AA114" s="113"/>
      <c r="AB114" s="113"/>
      <c r="AC114" s="113"/>
      <c r="AD114" s="113"/>
      <c r="AE114" s="113"/>
      <c r="AF114" s="113"/>
      <c r="AG114" s="113"/>
      <c r="AH114" s="117"/>
      <c r="AI114" s="123"/>
      <c r="AJ114" s="116"/>
      <c r="AK114" s="113"/>
      <c r="AL114" s="115"/>
      <c r="AM114" s="113"/>
      <c r="AN114" s="113"/>
      <c r="AO114" s="123"/>
      <c r="AP114" s="123"/>
      <c r="AQ114" s="123"/>
      <c r="AR114" s="123"/>
      <c r="AS114" s="123"/>
      <c r="AT114" s="123"/>
      <c r="AU114" s="123"/>
      <c r="AV114" s="12"/>
    </row>
    <row r="115" spans="2:48">
      <c r="B115" s="22">
        <v>11</v>
      </c>
      <c r="C115" s="18">
        <v>507004.93835144996</v>
      </c>
      <c r="D115" s="18">
        <v>385198.53972599993</v>
      </c>
      <c r="E115" s="18">
        <v>198974.38870154999</v>
      </c>
      <c r="F115" s="18">
        <v>191149.17871665</v>
      </c>
      <c r="G115" s="18">
        <v>177707.22366705001</v>
      </c>
      <c r="H115" s="18">
        <v>156699.13823025001</v>
      </c>
      <c r="K115" s="22">
        <v>11</v>
      </c>
      <c r="L115" s="5">
        <f t="shared" si="10"/>
        <v>152101.48150543499</v>
      </c>
      <c r="M115" s="5">
        <f t="shared" si="11"/>
        <v>115559.56191779998</v>
      </c>
      <c r="N115" s="5">
        <f t="shared" si="12"/>
        <v>59692.316610464994</v>
      </c>
      <c r="O115" s="5">
        <f t="shared" si="13"/>
        <v>57344.753614994996</v>
      </c>
      <c r="P115" s="5">
        <f t="shared" si="14"/>
        <v>53312.167100115003</v>
      </c>
      <c r="Q115" s="23">
        <f t="shared" si="15"/>
        <v>47009.741469075001</v>
      </c>
      <c r="Z115" s="113"/>
      <c r="AA115" s="113"/>
      <c r="AB115" s="113"/>
      <c r="AC115" s="113"/>
      <c r="AD115" s="113"/>
      <c r="AE115" s="113"/>
      <c r="AF115" s="113"/>
      <c r="AG115" s="113"/>
      <c r="AH115" s="117"/>
      <c r="AI115" s="123"/>
      <c r="AJ115" s="116"/>
      <c r="AK115" s="113"/>
      <c r="AL115" s="115"/>
      <c r="AM115" s="113"/>
      <c r="AN115" s="113"/>
      <c r="AO115" s="123"/>
      <c r="AP115" s="123"/>
      <c r="AQ115" s="123"/>
      <c r="AR115" s="123"/>
      <c r="AS115" s="123"/>
      <c r="AT115" s="123"/>
      <c r="AU115" s="123"/>
      <c r="AV115" s="12"/>
    </row>
    <row r="116" spans="2:48">
      <c r="B116" s="22">
        <v>10</v>
      </c>
      <c r="C116" s="18">
        <v>540360.80772134999</v>
      </c>
      <c r="D116" s="18">
        <v>410540.54891849996</v>
      </c>
      <c r="E116" s="18">
        <v>211276.267754475</v>
      </c>
      <c r="F116" s="18">
        <v>202968.11327677502</v>
      </c>
      <c r="G116" s="18">
        <v>188694.21087825001</v>
      </c>
      <c r="H116" s="18">
        <v>166386.95444909998</v>
      </c>
      <c r="K116" s="22">
        <v>10</v>
      </c>
      <c r="L116" s="5">
        <f t="shared" si="10"/>
        <v>162108.242316405</v>
      </c>
      <c r="M116" s="5">
        <f t="shared" si="11"/>
        <v>123162.16467554998</v>
      </c>
      <c r="N116" s="5">
        <f t="shared" si="12"/>
        <v>63382.8803263425</v>
      </c>
      <c r="O116" s="5">
        <f t="shared" si="13"/>
        <v>60890.433983032504</v>
      </c>
      <c r="P116" s="5">
        <f t="shared" si="14"/>
        <v>56608.263263475004</v>
      </c>
      <c r="Q116" s="23">
        <f t="shared" si="15"/>
        <v>49916.086334729996</v>
      </c>
      <c r="Z116" s="113"/>
      <c r="AA116" s="113"/>
      <c r="AB116" s="113"/>
      <c r="AC116" s="113"/>
      <c r="AD116" s="113"/>
      <c r="AE116" s="113"/>
      <c r="AF116" s="113"/>
      <c r="AG116" s="113"/>
      <c r="AH116" s="117"/>
      <c r="AI116" s="123"/>
      <c r="AJ116" s="116"/>
      <c r="AK116" s="113"/>
      <c r="AL116" s="115"/>
      <c r="AM116" s="113"/>
      <c r="AN116" s="113"/>
      <c r="AO116" s="123"/>
      <c r="AP116" s="123"/>
      <c r="AQ116" s="123"/>
      <c r="AR116" s="123"/>
      <c r="AS116" s="123"/>
      <c r="AT116" s="123"/>
      <c r="AU116" s="123"/>
      <c r="AV116" s="12"/>
    </row>
    <row r="117" spans="2:48" ht="37.5" customHeight="1">
      <c r="B117" s="22">
        <v>9</v>
      </c>
      <c r="C117" s="18">
        <v>573716.04825727514</v>
      </c>
      <c r="D117" s="18">
        <v>435882.55811099999</v>
      </c>
      <c r="E117" s="18">
        <v>223578.77564137499</v>
      </c>
      <c r="F117" s="18">
        <v>214786.41900292499</v>
      </c>
      <c r="G117" s="18">
        <v>199681.82692342499</v>
      </c>
      <c r="H117" s="18">
        <v>176075.39950192499</v>
      </c>
      <c r="K117" s="22">
        <v>9</v>
      </c>
      <c r="L117" s="5">
        <f t="shared" si="10"/>
        <v>172114.81447718255</v>
      </c>
      <c r="M117" s="5">
        <f t="shared" si="11"/>
        <v>130764.76743329999</v>
      </c>
      <c r="N117" s="5">
        <f t="shared" si="12"/>
        <v>67073.632692412488</v>
      </c>
      <c r="O117" s="5">
        <f t="shared" si="13"/>
        <v>64435.925700877495</v>
      </c>
      <c r="P117" s="5">
        <f t="shared" si="14"/>
        <v>59904.548077027495</v>
      </c>
      <c r="Q117" s="23">
        <f t="shared" si="15"/>
        <v>52822.619850577496</v>
      </c>
      <c r="Z117" s="113"/>
      <c r="AA117" s="113"/>
      <c r="AB117" s="113"/>
      <c r="AC117" s="113"/>
      <c r="AD117" s="113"/>
      <c r="AE117" s="113"/>
      <c r="AF117" s="113"/>
      <c r="AG117" s="113"/>
      <c r="AH117" s="117"/>
      <c r="AI117" s="123"/>
      <c r="AJ117" s="116"/>
      <c r="AK117" s="113"/>
      <c r="AL117" s="115"/>
      <c r="AM117" s="113"/>
      <c r="AN117" s="113"/>
      <c r="AO117" s="123"/>
      <c r="AP117" s="123"/>
      <c r="AQ117" s="123"/>
      <c r="AR117" s="123"/>
      <c r="AS117" s="123"/>
      <c r="AT117" s="123"/>
      <c r="AU117" s="123"/>
      <c r="AV117" s="12"/>
    </row>
    <row r="118" spans="2:48">
      <c r="B118" s="22">
        <v>8</v>
      </c>
      <c r="C118" s="18">
        <v>607071.91762717499</v>
      </c>
      <c r="D118" s="18">
        <v>461224.56730350002</v>
      </c>
      <c r="E118" s="18">
        <v>235880.6546943</v>
      </c>
      <c r="F118" s="18">
        <v>226604.72472907498</v>
      </c>
      <c r="G118" s="18">
        <v>210668.81413462502</v>
      </c>
      <c r="H118" s="18">
        <v>185763.84455474999</v>
      </c>
      <c r="K118" s="22">
        <v>8</v>
      </c>
      <c r="L118" s="5">
        <f t="shared" si="10"/>
        <v>182121.5752881525</v>
      </c>
      <c r="M118" s="5">
        <f t="shared" si="11"/>
        <v>138367.37019104999</v>
      </c>
      <c r="N118" s="5">
        <f t="shared" si="12"/>
        <v>70764.196408289994</v>
      </c>
      <c r="O118" s="5">
        <f t="shared" si="13"/>
        <v>67981.417418722485</v>
      </c>
      <c r="P118" s="5">
        <f t="shared" si="14"/>
        <v>63200.644240387504</v>
      </c>
      <c r="Q118" s="23">
        <f t="shared" si="15"/>
        <v>55729.153366424995</v>
      </c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23"/>
      <c r="AJ118" s="116"/>
      <c r="AK118" s="113"/>
      <c r="AL118" s="115"/>
      <c r="AM118" s="113"/>
      <c r="AN118" s="113"/>
      <c r="AO118" s="123"/>
      <c r="AP118" s="123"/>
      <c r="AQ118" s="123"/>
      <c r="AR118" s="123"/>
      <c r="AS118" s="123"/>
      <c r="AT118" s="123"/>
      <c r="AU118" s="123"/>
      <c r="AV118" s="12"/>
    </row>
    <row r="119" spans="2:48" ht="15.75" customHeight="1">
      <c r="B119" s="22">
        <v>7</v>
      </c>
      <c r="C119" s="18">
        <v>640427.78699707496</v>
      </c>
      <c r="D119" s="18">
        <v>486566.57649599999</v>
      </c>
      <c r="E119" s="18">
        <v>248183.16258120001</v>
      </c>
      <c r="F119" s="18">
        <v>238423.030455225</v>
      </c>
      <c r="G119" s="18">
        <v>221656.43017979999</v>
      </c>
      <c r="H119" s="18">
        <v>195452.28960757502</v>
      </c>
      <c r="K119" s="22">
        <v>7</v>
      </c>
      <c r="L119" s="5">
        <f t="shared" si="10"/>
        <v>192128.33609912248</v>
      </c>
      <c r="M119" s="5">
        <f t="shared" si="11"/>
        <v>145969.97294879999</v>
      </c>
      <c r="N119" s="5">
        <f t="shared" si="12"/>
        <v>74454.948774360004</v>
      </c>
      <c r="O119" s="5">
        <f t="shared" si="13"/>
        <v>71526.909136567498</v>
      </c>
      <c r="P119" s="5">
        <f t="shared" si="14"/>
        <v>66496.929053939995</v>
      </c>
      <c r="Q119" s="23">
        <f t="shared" si="15"/>
        <v>58635.686882272501</v>
      </c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23"/>
      <c r="AJ119" s="116"/>
      <c r="AK119" s="113"/>
      <c r="AL119" s="115"/>
      <c r="AM119" s="113"/>
      <c r="AN119" s="113"/>
      <c r="AO119" s="123"/>
      <c r="AP119" s="123"/>
      <c r="AQ119" s="123"/>
      <c r="AR119" s="123"/>
      <c r="AS119" s="123"/>
      <c r="AT119" s="123"/>
      <c r="AU119" s="123"/>
      <c r="AV119" s="12"/>
    </row>
    <row r="120" spans="2:48">
      <c r="B120" s="22">
        <v>6</v>
      </c>
      <c r="C120" s="18">
        <v>673783.0275330001</v>
      </c>
      <c r="D120" s="18">
        <v>511908.58568850002</v>
      </c>
      <c r="E120" s="18">
        <v>260485.04163412502</v>
      </c>
      <c r="F120" s="18">
        <v>250241.33618137499</v>
      </c>
      <c r="G120" s="18">
        <v>232643.41739100002</v>
      </c>
      <c r="H120" s="18">
        <v>205140.73466039999</v>
      </c>
      <c r="K120" s="22">
        <v>6</v>
      </c>
      <c r="L120" s="5">
        <f t="shared" si="10"/>
        <v>202134.90825990002</v>
      </c>
      <c r="M120" s="5">
        <f t="shared" si="11"/>
        <v>153572.57570655001</v>
      </c>
      <c r="N120" s="5">
        <f t="shared" si="12"/>
        <v>78145.51249023751</v>
      </c>
      <c r="O120" s="5">
        <f t="shared" si="13"/>
        <v>75072.400854412495</v>
      </c>
      <c r="P120" s="5">
        <f t="shared" si="14"/>
        <v>69793.025217300004</v>
      </c>
      <c r="Q120" s="23">
        <f t="shared" si="15"/>
        <v>61542.220398119993</v>
      </c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23"/>
      <c r="AJ120" s="116"/>
      <c r="AK120" s="119"/>
      <c r="AL120" s="115"/>
      <c r="AM120" s="113"/>
      <c r="AN120" s="113"/>
      <c r="AO120" s="123"/>
      <c r="AP120" s="123"/>
      <c r="AQ120" s="123"/>
      <c r="AR120" s="123"/>
      <c r="AS120" s="123"/>
      <c r="AT120" s="123"/>
      <c r="AU120" s="123"/>
      <c r="AV120" s="12"/>
    </row>
    <row r="121" spans="2:48">
      <c r="B121" s="22">
        <v>5</v>
      </c>
      <c r="C121" s="18">
        <v>707138.89690289996</v>
      </c>
      <c r="D121" s="18">
        <v>537250.594881</v>
      </c>
      <c r="E121" s="18">
        <v>272787.54952102504</v>
      </c>
      <c r="F121" s="18">
        <v>262059.64190752502</v>
      </c>
      <c r="G121" s="18">
        <v>243630.4046022</v>
      </c>
      <c r="H121" s="18">
        <v>214829.17971322502</v>
      </c>
      <c r="K121" s="22">
        <v>5</v>
      </c>
      <c r="L121" s="5">
        <f t="shared" si="10"/>
        <v>212141.66907086998</v>
      </c>
      <c r="M121" s="5">
        <f t="shared" si="11"/>
        <v>161175.1784643</v>
      </c>
      <c r="N121" s="5">
        <f t="shared" si="12"/>
        <v>81836.264856307505</v>
      </c>
      <c r="O121" s="5">
        <f t="shared" si="13"/>
        <v>78617.892572257508</v>
      </c>
      <c r="P121" s="5">
        <f t="shared" si="14"/>
        <v>73089.121380659999</v>
      </c>
      <c r="Q121" s="23">
        <f t="shared" si="15"/>
        <v>64448.753913967506</v>
      </c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23"/>
      <c r="AJ121" s="116"/>
      <c r="AK121" s="113"/>
      <c r="AL121" s="115"/>
      <c r="AM121" s="113"/>
      <c r="AN121" s="113"/>
      <c r="AO121" s="123"/>
      <c r="AP121" s="123"/>
      <c r="AQ121" s="123"/>
      <c r="AR121" s="123"/>
      <c r="AS121" s="123"/>
      <c r="AT121" s="123"/>
      <c r="AU121" s="123"/>
      <c r="AV121" s="12"/>
    </row>
    <row r="122" spans="2:48">
      <c r="B122" s="22">
        <v>4</v>
      </c>
      <c r="C122" s="18">
        <v>740494.13743882498</v>
      </c>
      <c r="D122" s="18">
        <v>562592.60407350003</v>
      </c>
      <c r="E122" s="18">
        <v>285089.42857395002</v>
      </c>
      <c r="F122" s="18">
        <v>273877.94763367501</v>
      </c>
      <c r="G122" s="18">
        <v>254618.02064737497</v>
      </c>
      <c r="H122" s="18">
        <v>224517.62476604999</v>
      </c>
      <c r="K122" s="22">
        <v>4</v>
      </c>
      <c r="L122" s="5">
        <f t="shared" si="10"/>
        <v>222148.24123164749</v>
      </c>
      <c r="M122" s="5">
        <f t="shared" si="11"/>
        <v>168777.78122204999</v>
      </c>
      <c r="N122" s="5">
        <f t="shared" si="12"/>
        <v>85526.828572184997</v>
      </c>
      <c r="O122" s="5">
        <f t="shared" si="13"/>
        <v>82163.384290102505</v>
      </c>
      <c r="P122" s="5">
        <f t="shared" si="14"/>
        <v>76385.406194212483</v>
      </c>
      <c r="Q122" s="23">
        <f t="shared" si="15"/>
        <v>67355.287429814998</v>
      </c>
      <c r="Z122" s="113"/>
      <c r="AA122" s="113"/>
      <c r="AB122" s="113"/>
      <c r="AC122" s="113"/>
      <c r="AD122" s="113"/>
      <c r="AE122" s="113"/>
      <c r="AF122" s="113"/>
      <c r="AG122" s="113"/>
      <c r="AH122" s="117"/>
      <c r="AI122" s="123"/>
      <c r="AJ122" s="116"/>
      <c r="AK122" s="113"/>
      <c r="AL122" s="115"/>
      <c r="AM122" s="113"/>
      <c r="AN122" s="113"/>
      <c r="AO122" s="123"/>
      <c r="AP122" s="123"/>
      <c r="AQ122" s="123"/>
      <c r="AR122" s="123"/>
      <c r="AS122" s="123"/>
      <c r="AT122" s="123"/>
      <c r="AU122" s="123"/>
      <c r="AV122" s="12"/>
    </row>
    <row r="123" spans="2:48">
      <c r="B123" s="22">
        <v>3</v>
      </c>
      <c r="C123" s="18">
        <v>773850.00680872507</v>
      </c>
      <c r="D123" s="18">
        <v>587934.61326600006</v>
      </c>
      <c r="E123" s="18">
        <v>297391.93646084995</v>
      </c>
      <c r="F123" s="18">
        <v>285696.253359825</v>
      </c>
      <c r="G123" s="18">
        <v>265605.00785857503</v>
      </c>
      <c r="H123" s="18">
        <v>234206.06981887502</v>
      </c>
      <c r="K123" s="22">
        <v>3</v>
      </c>
      <c r="L123" s="5">
        <f t="shared" si="10"/>
        <v>232155.0020426175</v>
      </c>
      <c r="M123" s="5">
        <f t="shared" si="11"/>
        <v>176380.38397980001</v>
      </c>
      <c r="N123" s="5">
        <f t="shared" si="12"/>
        <v>89217.580938254978</v>
      </c>
      <c r="O123" s="5">
        <f t="shared" si="13"/>
        <v>85708.876007947503</v>
      </c>
      <c r="P123" s="5">
        <f t="shared" si="14"/>
        <v>79681.502357572506</v>
      </c>
      <c r="Q123" s="23">
        <f t="shared" si="15"/>
        <v>70261.820945662505</v>
      </c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23"/>
      <c r="AJ123" s="116"/>
      <c r="AK123" s="119"/>
      <c r="AL123" s="115"/>
      <c r="AM123" s="113"/>
      <c r="AN123" s="113"/>
      <c r="AO123" s="123"/>
      <c r="AP123" s="123"/>
      <c r="AQ123" s="123"/>
      <c r="AR123" s="123"/>
      <c r="AS123" s="123"/>
      <c r="AT123" s="123"/>
      <c r="AU123" s="123"/>
      <c r="AV123" s="12"/>
    </row>
    <row r="124" spans="2:48">
      <c r="B124" s="22">
        <v>2</v>
      </c>
      <c r="C124" s="18">
        <v>807205.24734464986</v>
      </c>
      <c r="D124" s="18">
        <v>613276.62245850009</v>
      </c>
      <c r="E124" s="18">
        <v>309693.81551377499</v>
      </c>
      <c r="F124" s="18">
        <v>297515.18791995005</v>
      </c>
      <c r="G124" s="18">
        <v>276592.62390374998</v>
      </c>
      <c r="H124" s="18">
        <v>243893.88603772499</v>
      </c>
      <c r="K124" s="22">
        <v>2</v>
      </c>
      <c r="L124" s="5">
        <f t="shared" si="10"/>
        <v>242161.57420339494</v>
      </c>
      <c r="M124" s="5">
        <f t="shared" si="11"/>
        <v>183982.98673755003</v>
      </c>
      <c r="N124" s="5">
        <f t="shared" si="12"/>
        <v>92908.144654132499</v>
      </c>
      <c r="O124" s="5">
        <f t="shared" si="13"/>
        <v>89254.556375985019</v>
      </c>
      <c r="P124" s="5">
        <f t="shared" si="14"/>
        <v>82977.78717112499</v>
      </c>
      <c r="Q124" s="23">
        <f t="shared" si="15"/>
        <v>73168.165811317493</v>
      </c>
      <c r="Z124" s="113"/>
      <c r="AA124" s="113"/>
      <c r="AB124" s="113"/>
      <c r="AC124" s="113"/>
      <c r="AD124" s="113"/>
      <c r="AE124" s="113"/>
      <c r="AF124" s="113"/>
      <c r="AG124" s="113"/>
      <c r="AH124" s="117"/>
      <c r="AI124" s="123"/>
      <c r="AJ124" s="116"/>
      <c r="AK124" s="113"/>
      <c r="AL124" s="115"/>
      <c r="AM124" s="113"/>
      <c r="AN124" s="113"/>
      <c r="AO124" s="123"/>
      <c r="AP124" s="123"/>
      <c r="AQ124" s="123"/>
      <c r="AR124" s="123"/>
      <c r="AS124" s="123"/>
      <c r="AT124" s="123"/>
      <c r="AU124" s="123"/>
      <c r="AV124" s="12"/>
    </row>
    <row r="125" spans="2:48" ht="45" customHeight="1" thickBot="1">
      <c r="B125" s="24">
        <v>1</v>
      </c>
      <c r="C125" s="18">
        <v>840561.11671455007</v>
      </c>
      <c r="D125" s="18">
        <v>638618.631651</v>
      </c>
      <c r="E125" s="18">
        <v>321996.32340067503</v>
      </c>
      <c r="F125" s="18">
        <v>309333.49364609999</v>
      </c>
      <c r="G125" s="18">
        <v>287579.61111495004</v>
      </c>
      <c r="H125" s="18">
        <v>253582.33109055</v>
      </c>
      <c r="K125" s="24">
        <v>1</v>
      </c>
      <c r="L125" s="25">
        <f t="shared" si="10"/>
        <v>252168.335014365</v>
      </c>
      <c r="M125" s="25">
        <f t="shared" si="11"/>
        <v>191585.5894953</v>
      </c>
      <c r="N125" s="25">
        <f t="shared" si="12"/>
        <v>96598.897020202508</v>
      </c>
      <c r="O125" s="25">
        <f t="shared" si="13"/>
        <v>92800.048093829988</v>
      </c>
      <c r="P125" s="25">
        <f t="shared" si="14"/>
        <v>86273.883334485014</v>
      </c>
      <c r="Q125" s="26">
        <f t="shared" si="15"/>
        <v>76074.699327164999</v>
      </c>
      <c r="Z125" s="113"/>
      <c r="AA125" s="113"/>
      <c r="AB125" s="113"/>
      <c r="AC125" s="113"/>
      <c r="AD125" s="113"/>
      <c r="AE125" s="113"/>
      <c r="AF125" s="113"/>
      <c r="AG125" s="113"/>
      <c r="AH125" s="117"/>
      <c r="AI125" s="123"/>
      <c r="AJ125" s="116"/>
      <c r="AK125" s="113"/>
      <c r="AL125" s="115"/>
      <c r="AM125" s="113"/>
      <c r="AN125" s="113"/>
      <c r="AO125" s="123"/>
      <c r="AP125" s="123"/>
      <c r="AQ125" s="123"/>
      <c r="AR125" s="123"/>
      <c r="AS125" s="123"/>
      <c r="AT125" s="123"/>
      <c r="AU125" s="123"/>
      <c r="AV125" s="12"/>
    </row>
    <row r="126" spans="2:48">
      <c r="K126" s="27"/>
      <c r="L126" s="8"/>
      <c r="M126" s="8"/>
      <c r="N126" s="8"/>
      <c r="O126" s="8"/>
      <c r="P126" s="8"/>
      <c r="Z126" s="113"/>
      <c r="AA126" s="113"/>
      <c r="AB126" s="113"/>
      <c r="AC126" s="113"/>
      <c r="AD126" s="113"/>
      <c r="AE126" s="113"/>
      <c r="AF126" s="113"/>
      <c r="AG126" s="113"/>
      <c r="AH126" s="117"/>
      <c r="AI126" s="123"/>
      <c r="AJ126" s="116"/>
      <c r="AK126" s="113"/>
      <c r="AL126" s="115"/>
      <c r="AM126" s="113"/>
      <c r="AN126" s="113"/>
      <c r="AO126" s="123"/>
      <c r="AP126" s="123"/>
      <c r="AQ126" s="123"/>
      <c r="AR126" s="123"/>
      <c r="AS126" s="123"/>
      <c r="AT126" s="123"/>
      <c r="AU126" s="123"/>
      <c r="AV126" s="12"/>
    </row>
    <row r="127" spans="2:48" ht="15.75" thickBot="1">
      <c r="K127" s="27"/>
      <c r="L127" s="8"/>
      <c r="M127" s="8"/>
      <c r="N127" s="8"/>
      <c r="O127" s="8"/>
      <c r="P127" s="8"/>
      <c r="Z127" s="113"/>
      <c r="AA127" s="113"/>
      <c r="AB127" s="113"/>
      <c r="AC127" s="113"/>
      <c r="AD127" s="113"/>
      <c r="AE127" s="113"/>
      <c r="AF127" s="113"/>
      <c r="AG127" s="113"/>
      <c r="AH127" s="117"/>
      <c r="AI127" s="123"/>
      <c r="AJ127" s="116"/>
      <c r="AK127" s="113"/>
      <c r="AL127" s="115"/>
      <c r="AM127" s="113"/>
      <c r="AN127" s="113"/>
      <c r="AO127" s="123"/>
      <c r="AP127" s="123"/>
      <c r="AQ127" s="123"/>
      <c r="AR127" s="123"/>
      <c r="AS127" s="123"/>
      <c r="AT127" s="123"/>
      <c r="AU127" s="123"/>
      <c r="AV127" s="12"/>
    </row>
    <row r="128" spans="2:48" ht="38.25" customHeight="1" thickBot="1">
      <c r="K128" s="104" t="s">
        <v>38</v>
      </c>
      <c r="L128" s="105"/>
      <c r="M128" s="105"/>
      <c r="N128" s="105"/>
      <c r="O128" s="105"/>
      <c r="P128" s="105"/>
      <c r="Q128" s="106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23"/>
      <c r="AJ128" s="116"/>
      <c r="AK128" s="119"/>
      <c r="AL128" s="115"/>
      <c r="AM128" s="113"/>
      <c r="AN128" s="113"/>
      <c r="AO128" s="123"/>
      <c r="AP128" s="123"/>
      <c r="AQ128" s="123"/>
      <c r="AR128" s="123"/>
      <c r="AS128" s="123"/>
      <c r="AT128" s="123"/>
      <c r="AU128" s="123"/>
      <c r="AV128" s="12"/>
    </row>
    <row r="129" spans="2:48" ht="29.25" customHeight="1" thickBot="1">
      <c r="B129" s="101" t="s">
        <v>30</v>
      </c>
      <c r="C129" s="102"/>
      <c r="D129" s="102"/>
      <c r="E129" s="102"/>
      <c r="F129" s="102"/>
      <c r="G129" s="102"/>
      <c r="H129" s="103"/>
      <c r="K129" s="19" t="s">
        <v>44</v>
      </c>
      <c r="L129" s="20" t="s">
        <v>10</v>
      </c>
      <c r="M129" s="20" t="s">
        <v>11</v>
      </c>
      <c r="N129" s="20" t="s">
        <v>12</v>
      </c>
      <c r="O129" s="20" t="s">
        <v>13</v>
      </c>
      <c r="P129" s="20" t="s">
        <v>14</v>
      </c>
      <c r="Q129" s="21" t="s">
        <v>15</v>
      </c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23"/>
      <c r="AJ129" s="116"/>
      <c r="AK129" s="113"/>
      <c r="AL129" s="115"/>
      <c r="AM129" s="113"/>
      <c r="AN129" s="113"/>
      <c r="AO129" s="123"/>
      <c r="AP129" s="123"/>
      <c r="AQ129" s="123"/>
      <c r="AR129" s="123"/>
      <c r="AS129" s="123"/>
      <c r="AT129" s="123"/>
      <c r="AU129" s="123"/>
      <c r="AV129" s="12"/>
    </row>
    <row r="130" spans="2:48">
      <c r="B130" s="19" t="s">
        <v>44</v>
      </c>
      <c r="C130" s="20" t="s">
        <v>10</v>
      </c>
      <c r="D130" s="20" t="s">
        <v>11</v>
      </c>
      <c r="E130" s="20" t="s">
        <v>12</v>
      </c>
      <c r="F130" s="20" t="s">
        <v>13</v>
      </c>
      <c r="G130" s="20" t="s">
        <v>14</v>
      </c>
      <c r="H130" s="21" t="s">
        <v>15</v>
      </c>
      <c r="K130" s="22">
        <v>15</v>
      </c>
      <c r="L130" s="5">
        <f t="shared" ref="L130:L144" si="16">+C131*19%</f>
        <v>141961.43304512402</v>
      </c>
      <c r="M130" s="5">
        <f t="shared" ref="M130:M144" si="17">+D131*19%</f>
        <v>107855.59112328</v>
      </c>
      <c r="N130" s="5">
        <f t="shared" ref="N130:N144" si="18">+E131*19%</f>
        <v>56910.933632322005</v>
      </c>
      <c r="O130" s="5">
        <f t="shared" ref="O130:O144" si="19">+F131*19%</f>
        <v>54672.863208578987</v>
      </c>
      <c r="P130" s="5">
        <f t="shared" ref="P130:P144" si="20">+G131*19%</f>
        <v>50828.046518634001</v>
      </c>
      <c r="Q130" s="23">
        <f t="shared" ref="Q130:Q144" si="21">+H131*19%</f>
        <v>44819.236047200997</v>
      </c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23"/>
      <c r="AP130" s="123"/>
      <c r="AQ130" s="123"/>
      <c r="AR130" s="123"/>
      <c r="AS130" s="123"/>
      <c r="AT130" s="123"/>
      <c r="AU130" s="123"/>
      <c r="AV130" s="12"/>
    </row>
    <row r="131" spans="2:48" ht="21.75" customHeight="1">
      <c r="B131" s="22">
        <v>15</v>
      </c>
      <c r="C131" s="18">
        <v>747165.43707960017</v>
      </c>
      <c r="D131" s="18">
        <v>567661.00591199996</v>
      </c>
      <c r="E131" s="18">
        <v>299531.2296438</v>
      </c>
      <c r="F131" s="18">
        <v>287751.91162409994</v>
      </c>
      <c r="G131" s="18">
        <v>267516.03430860001</v>
      </c>
      <c r="H131" s="48">
        <v>235890.71603789998</v>
      </c>
      <c r="K131" s="22">
        <v>14</v>
      </c>
      <c r="L131" s="5">
        <f t="shared" si="16"/>
        <v>154636.66340568601</v>
      </c>
      <c r="M131" s="5">
        <f t="shared" si="17"/>
        <v>117485.55461643</v>
      </c>
      <c r="N131" s="5">
        <f t="shared" si="18"/>
        <v>61585.647672433493</v>
      </c>
      <c r="O131" s="5">
        <f t="shared" si="19"/>
        <v>59163.819384516006</v>
      </c>
      <c r="P131" s="5">
        <f t="shared" si="20"/>
        <v>55003.101658889995</v>
      </c>
      <c r="Q131" s="23">
        <f t="shared" si="21"/>
        <v>48500.8451672745</v>
      </c>
      <c r="Z131" s="132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"/>
    </row>
    <row r="132" spans="2:48">
      <c r="B132" s="22">
        <v>14</v>
      </c>
      <c r="C132" s="18">
        <v>813877.1758194</v>
      </c>
      <c r="D132" s="18">
        <v>618345.02429700003</v>
      </c>
      <c r="E132" s="18">
        <v>324134.98774964997</v>
      </c>
      <c r="F132" s="18">
        <v>311388.52307640004</v>
      </c>
      <c r="G132" s="18">
        <v>289490.00873099995</v>
      </c>
      <c r="H132" s="48">
        <v>255267.60614354999</v>
      </c>
      <c r="K132" s="22">
        <v>13</v>
      </c>
      <c r="L132" s="5">
        <f t="shared" si="16"/>
        <v>167311.65480933752</v>
      </c>
      <c r="M132" s="5">
        <f t="shared" si="17"/>
        <v>127115.51810958002</v>
      </c>
      <c r="N132" s="5">
        <f t="shared" si="18"/>
        <v>66260.600669455482</v>
      </c>
      <c r="O132" s="5">
        <f t="shared" si="19"/>
        <v>63654.775560452996</v>
      </c>
      <c r="P132" s="5">
        <f t="shared" si="20"/>
        <v>59178.395756056496</v>
      </c>
      <c r="Q132" s="23">
        <f t="shared" si="21"/>
        <v>52182.454287348002</v>
      </c>
      <c r="Z132" s="132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"/>
    </row>
    <row r="133" spans="2:48">
      <c r="B133" s="22">
        <v>13</v>
      </c>
      <c r="C133" s="18">
        <v>880587.65689125005</v>
      </c>
      <c r="D133" s="18">
        <v>669029.04268200009</v>
      </c>
      <c r="E133" s="18">
        <v>348740.00352344994</v>
      </c>
      <c r="F133" s="18">
        <v>335025.13452869997</v>
      </c>
      <c r="G133" s="18">
        <v>311465.24082134996</v>
      </c>
      <c r="H133" s="48">
        <v>274644.49624920002</v>
      </c>
      <c r="K133" s="22">
        <v>12</v>
      </c>
      <c r="L133" s="5">
        <f t="shared" si="16"/>
        <v>179986.88516989953</v>
      </c>
      <c r="M133" s="5">
        <f t="shared" si="17"/>
        <v>136745.48160273</v>
      </c>
      <c r="N133" s="5">
        <f t="shared" si="18"/>
        <v>70935.314709566999</v>
      </c>
      <c r="O133" s="5">
        <f t="shared" si="19"/>
        <v>68145.731736389993</v>
      </c>
      <c r="P133" s="5">
        <f t="shared" si="20"/>
        <v>63353.450896312504</v>
      </c>
      <c r="Q133" s="23">
        <f t="shared" si="21"/>
        <v>55864.06340742149</v>
      </c>
      <c r="Z133" s="132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"/>
    </row>
    <row r="134" spans="2:48">
      <c r="B134" s="22">
        <v>12</v>
      </c>
      <c r="C134" s="18">
        <v>947299.39563105011</v>
      </c>
      <c r="D134" s="18">
        <v>719713.06106700003</v>
      </c>
      <c r="E134" s="18">
        <v>373343.76162930002</v>
      </c>
      <c r="F134" s="18">
        <v>358661.74598099996</v>
      </c>
      <c r="G134" s="18">
        <v>333439.21524375002</v>
      </c>
      <c r="H134" s="48">
        <v>294021.38635484996</v>
      </c>
      <c r="K134" s="22">
        <v>11</v>
      </c>
      <c r="L134" s="5">
        <f t="shared" si="16"/>
        <v>192661.87657355098</v>
      </c>
      <c r="M134" s="5">
        <f t="shared" si="17"/>
        <v>146375.44509587999</v>
      </c>
      <c r="N134" s="5">
        <f t="shared" si="18"/>
        <v>75610.267706589002</v>
      </c>
      <c r="O134" s="5">
        <f t="shared" si="19"/>
        <v>72636.687912327005</v>
      </c>
      <c r="P134" s="5">
        <f t="shared" si="20"/>
        <v>67528.744993479006</v>
      </c>
      <c r="Q134" s="23">
        <f t="shared" si="21"/>
        <v>59545.672527495008</v>
      </c>
      <c r="Z134" s="132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"/>
    </row>
    <row r="135" spans="2:48">
      <c r="B135" s="22">
        <v>11</v>
      </c>
      <c r="C135" s="18">
        <v>1014009.8767028999</v>
      </c>
      <c r="D135" s="18">
        <v>770397.07945199986</v>
      </c>
      <c r="E135" s="18">
        <v>397948.77740309999</v>
      </c>
      <c r="F135" s="18">
        <v>382298.3574333</v>
      </c>
      <c r="G135" s="18">
        <v>355414.44733410003</v>
      </c>
      <c r="H135" s="48">
        <v>313398.27646050003</v>
      </c>
      <c r="K135" s="22">
        <v>10</v>
      </c>
      <c r="L135" s="5">
        <f t="shared" si="16"/>
        <v>205337.10693411299</v>
      </c>
      <c r="M135" s="5">
        <f t="shared" si="17"/>
        <v>156005.40858902998</v>
      </c>
      <c r="N135" s="5">
        <f t="shared" si="18"/>
        <v>80284.981746700505</v>
      </c>
      <c r="O135" s="5">
        <f t="shared" si="19"/>
        <v>77127.883045174516</v>
      </c>
      <c r="P135" s="5">
        <f t="shared" si="20"/>
        <v>71703.800133735</v>
      </c>
      <c r="Q135" s="23">
        <f t="shared" si="21"/>
        <v>63227.042690657996</v>
      </c>
      <c r="Z135" s="132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"/>
    </row>
    <row r="136" spans="2:48">
      <c r="B136" s="22">
        <v>10</v>
      </c>
      <c r="C136" s="18">
        <v>1080721.6154427</v>
      </c>
      <c r="D136" s="18">
        <v>821081.09783699992</v>
      </c>
      <c r="E136" s="18">
        <v>422552.53550895001</v>
      </c>
      <c r="F136" s="18">
        <v>405936.22655355005</v>
      </c>
      <c r="G136" s="18">
        <v>377388.42175650003</v>
      </c>
      <c r="H136" s="48">
        <v>332773.90889819997</v>
      </c>
      <c r="K136" s="22">
        <v>9</v>
      </c>
      <c r="L136" s="5">
        <f t="shared" si="16"/>
        <v>218012.09833776456</v>
      </c>
      <c r="M136" s="5">
        <f t="shared" si="17"/>
        <v>165635.37208217999</v>
      </c>
      <c r="N136" s="5">
        <f t="shared" si="18"/>
        <v>84959.934743722493</v>
      </c>
      <c r="O136" s="5">
        <f t="shared" si="19"/>
        <v>81618.839221111499</v>
      </c>
      <c r="P136" s="5">
        <f t="shared" si="20"/>
        <v>75879.094230901494</v>
      </c>
      <c r="Q136" s="23">
        <f t="shared" si="21"/>
        <v>66908.651810731491</v>
      </c>
      <c r="Z136" s="132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"/>
    </row>
    <row r="137" spans="2:48">
      <c r="B137" s="22">
        <v>9</v>
      </c>
      <c r="C137" s="18">
        <v>1147432.0965145503</v>
      </c>
      <c r="D137" s="18">
        <v>871765.11622199998</v>
      </c>
      <c r="E137" s="18">
        <v>447157.55128274998</v>
      </c>
      <c r="F137" s="18">
        <v>429572.83800584998</v>
      </c>
      <c r="G137" s="18">
        <v>399363.65384684998</v>
      </c>
      <c r="H137" s="48">
        <v>352150.79900384997</v>
      </c>
      <c r="K137" s="22">
        <v>8</v>
      </c>
      <c r="L137" s="5">
        <f t="shared" si="16"/>
        <v>230687.32869832648</v>
      </c>
      <c r="M137" s="5">
        <f t="shared" si="17"/>
        <v>175265.33557533001</v>
      </c>
      <c r="N137" s="5">
        <f t="shared" si="18"/>
        <v>89634.648783833996</v>
      </c>
      <c r="O137" s="5">
        <f t="shared" si="19"/>
        <v>86109.795397048496</v>
      </c>
      <c r="P137" s="5">
        <f t="shared" si="20"/>
        <v>80054.149371157502</v>
      </c>
      <c r="Q137" s="23">
        <f t="shared" si="21"/>
        <v>70590.260930805001</v>
      </c>
      <c r="Z137" s="132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"/>
    </row>
    <row r="138" spans="2:48">
      <c r="B138" s="22">
        <v>8</v>
      </c>
      <c r="C138" s="18">
        <v>1214143.83525435</v>
      </c>
      <c r="D138" s="18">
        <v>922449.13460700004</v>
      </c>
      <c r="E138" s="18">
        <v>471761.3093886</v>
      </c>
      <c r="F138" s="18">
        <v>453209.44945814996</v>
      </c>
      <c r="G138" s="18">
        <v>421337.62826925004</v>
      </c>
      <c r="H138" s="48">
        <v>371527.68910949997</v>
      </c>
      <c r="K138" s="22">
        <v>7</v>
      </c>
      <c r="L138" s="5">
        <f t="shared" si="16"/>
        <v>243362.5590588885</v>
      </c>
      <c r="M138" s="5">
        <f t="shared" si="17"/>
        <v>184895.29906848</v>
      </c>
      <c r="N138" s="5">
        <f t="shared" si="18"/>
        <v>94309.601780855999</v>
      </c>
      <c r="O138" s="5">
        <f t="shared" si="19"/>
        <v>90600.751572985508</v>
      </c>
      <c r="P138" s="5">
        <f t="shared" si="20"/>
        <v>84229.443468323996</v>
      </c>
      <c r="Q138" s="23">
        <f t="shared" si="21"/>
        <v>74271.870050878511</v>
      </c>
      <c r="Z138" s="132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  <c r="AU138" s="123"/>
      <c r="AV138" s="12"/>
    </row>
    <row r="139" spans="2:48">
      <c r="B139" s="22">
        <v>7</v>
      </c>
      <c r="C139" s="18">
        <v>1280855.5739941499</v>
      </c>
      <c r="D139" s="18">
        <v>973133.15299199999</v>
      </c>
      <c r="E139" s="18">
        <v>496366.32516240003</v>
      </c>
      <c r="F139" s="18">
        <v>476846.06091045</v>
      </c>
      <c r="G139" s="18">
        <v>443312.86035959999</v>
      </c>
      <c r="H139" s="48">
        <v>390904.57921515004</v>
      </c>
      <c r="K139" s="22">
        <v>6</v>
      </c>
      <c r="L139" s="5">
        <f t="shared" si="16"/>
        <v>256037.55046254004</v>
      </c>
      <c r="M139" s="5">
        <f t="shared" si="17"/>
        <v>194525.26256163002</v>
      </c>
      <c r="N139" s="5">
        <f t="shared" si="18"/>
        <v>98984.315820967517</v>
      </c>
      <c r="O139" s="5">
        <f t="shared" si="19"/>
        <v>95091.707748922505</v>
      </c>
      <c r="P139" s="5">
        <f t="shared" si="20"/>
        <v>88404.498608580005</v>
      </c>
      <c r="Q139" s="23">
        <f t="shared" si="21"/>
        <v>77953.479170951992</v>
      </c>
      <c r="Z139" s="132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"/>
    </row>
    <row r="140" spans="2:48">
      <c r="B140" s="22">
        <v>6</v>
      </c>
      <c r="C140" s="18">
        <v>1347566.0550660002</v>
      </c>
      <c r="D140" s="18">
        <v>1023817.171377</v>
      </c>
      <c r="E140" s="18">
        <v>520970.08326825005</v>
      </c>
      <c r="F140" s="18">
        <v>500482.67236274999</v>
      </c>
      <c r="G140" s="18">
        <v>465286.83478200005</v>
      </c>
      <c r="H140" s="48">
        <v>410281.46932079998</v>
      </c>
      <c r="K140" s="22">
        <v>5</v>
      </c>
      <c r="L140" s="5">
        <f t="shared" si="16"/>
        <v>268712.78082310199</v>
      </c>
      <c r="M140" s="5">
        <f t="shared" si="17"/>
        <v>204155.22605478001</v>
      </c>
      <c r="N140" s="5">
        <f t="shared" si="18"/>
        <v>103659.26881798952</v>
      </c>
      <c r="O140" s="5">
        <f t="shared" si="19"/>
        <v>99582.663924859502</v>
      </c>
      <c r="P140" s="5">
        <f t="shared" si="20"/>
        <v>92579.553748835999</v>
      </c>
      <c r="Q140" s="23">
        <f t="shared" si="21"/>
        <v>81635.088291025502</v>
      </c>
      <c r="Z140" s="132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"/>
    </row>
    <row r="141" spans="2:48" s="8" customFormat="1">
      <c r="B141" s="22">
        <v>5</v>
      </c>
      <c r="C141" s="18">
        <v>1414277.7938057999</v>
      </c>
      <c r="D141" s="18">
        <v>1074501.189762</v>
      </c>
      <c r="E141" s="18">
        <v>545575.09904205007</v>
      </c>
      <c r="F141" s="18">
        <v>524119.28381505003</v>
      </c>
      <c r="G141" s="18">
        <v>487260.80920439999</v>
      </c>
      <c r="H141" s="48">
        <v>429658.35942645004</v>
      </c>
      <c r="K141" s="22">
        <v>4</v>
      </c>
      <c r="L141" s="5">
        <f t="shared" si="16"/>
        <v>281387.77222675347</v>
      </c>
      <c r="M141" s="5">
        <f t="shared" si="17"/>
        <v>213785.18954793</v>
      </c>
      <c r="N141" s="5">
        <f t="shared" si="18"/>
        <v>108333.98285810101</v>
      </c>
      <c r="O141" s="5">
        <f t="shared" si="19"/>
        <v>104073.6201007965</v>
      </c>
      <c r="P141" s="5">
        <f t="shared" si="20"/>
        <v>96754.847846002493</v>
      </c>
      <c r="Q141" s="23">
        <f t="shared" si="21"/>
        <v>85316.697411098998</v>
      </c>
      <c r="Z141" s="132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"/>
    </row>
    <row r="142" spans="2:48">
      <c r="B142" s="22">
        <v>4</v>
      </c>
      <c r="C142" s="18">
        <v>1480988.27487765</v>
      </c>
      <c r="D142" s="18">
        <v>1125185.2081470001</v>
      </c>
      <c r="E142" s="18">
        <v>570178.85714790004</v>
      </c>
      <c r="F142" s="18">
        <v>547755.89526735002</v>
      </c>
      <c r="G142" s="18">
        <v>509236.04129474994</v>
      </c>
      <c r="H142" s="48">
        <v>449035.24953209999</v>
      </c>
      <c r="K142" s="22">
        <v>3</v>
      </c>
      <c r="L142" s="5">
        <f t="shared" si="16"/>
        <v>294063.00258731551</v>
      </c>
      <c r="M142" s="5">
        <f t="shared" si="17"/>
        <v>223415.15304108002</v>
      </c>
      <c r="N142" s="5">
        <f t="shared" si="18"/>
        <v>113008.93585512298</v>
      </c>
      <c r="O142" s="5">
        <f t="shared" si="19"/>
        <v>108564.5762767335</v>
      </c>
      <c r="P142" s="5">
        <f t="shared" si="20"/>
        <v>100929.90298625852</v>
      </c>
      <c r="Q142" s="23">
        <f t="shared" si="21"/>
        <v>88998.306531172508</v>
      </c>
      <c r="Z142" s="132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"/>
    </row>
    <row r="143" spans="2:48">
      <c r="B143" s="22">
        <v>3</v>
      </c>
      <c r="C143" s="18">
        <v>1547700.0136174501</v>
      </c>
      <c r="D143" s="18">
        <v>1175869.2265320001</v>
      </c>
      <c r="E143" s="18">
        <v>594783.87292169989</v>
      </c>
      <c r="F143" s="18">
        <v>571392.50671965</v>
      </c>
      <c r="G143" s="18">
        <v>531210.01571715006</v>
      </c>
      <c r="H143" s="48">
        <v>468412.13963775005</v>
      </c>
      <c r="K143" s="22">
        <v>2</v>
      </c>
      <c r="L143" s="5">
        <f t="shared" si="16"/>
        <v>306737.99399096693</v>
      </c>
      <c r="M143" s="5">
        <f t="shared" si="17"/>
        <v>233045.11653423004</v>
      </c>
      <c r="N143" s="5">
        <f t="shared" si="18"/>
        <v>117683.6498952345</v>
      </c>
      <c r="O143" s="5">
        <f t="shared" si="19"/>
        <v>113055.77140958102</v>
      </c>
      <c r="P143" s="5">
        <f t="shared" si="20"/>
        <v>105105.197083425</v>
      </c>
      <c r="Q143" s="23">
        <f t="shared" si="21"/>
        <v>92679.676694335503</v>
      </c>
      <c r="Z143" s="132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"/>
    </row>
    <row r="144" spans="2:48" ht="15.75" thickBot="1">
      <c r="B144" s="22">
        <v>2</v>
      </c>
      <c r="C144" s="18">
        <v>1614410.4946892997</v>
      </c>
      <c r="D144" s="18">
        <v>1226553.2449170002</v>
      </c>
      <c r="E144" s="18">
        <v>619387.63102754997</v>
      </c>
      <c r="F144" s="18">
        <v>595030.37583990011</v>
      </c>
      <c r="G144" s="18">
        <v>553185.24780749995</v>
      </c>
      <c r="H144" s="48">
        <v>487787.77207544999</v>
      </c>
      <c r="K144" s="24">
        <v>1</v>
      </c>
      <c r="L144" s="25">
        <f t="shared" si="16"/>
        <v>319413.22435152903</v>
      </c>
      <c r="M144" s="25">
        <f t="shared" si="17"/>
        <v>242675.08002738</v>
      </c>
      <c r="N144" s="25">
        <f t="shared" si="18"/>
        <v>122358.60289225652</v>
      </c>
      <c r="O144" s="25">
        <f t="shared" si="19"/>
        <v>117546.72758551799</v>
      </c>
      <c r="P144" s="25">
        <f t="shared" si="20"/>
        <v>109280.25222368102</v>
      </c>
      <c r="Q144" s="26">
        <f t="shared" si="21"/>
        <v>96361.285814408999</v>
      </c>
      <c r="Z144" s="132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"/>
    </row>
    <row r="145" spans="2:48" ht="15.75" thickBot="1">
      <c r="B145" s="24">
        <v>1</v>
      </c>
      <c r="C145" s="49">
        <v>1681122.2334291001</v>
      </c>
      <c r="D145" s="49">
        <v>1277237.263302</v>
      </c>
      <c r="E145" s="49">
        <v>643992.64680135006</v>
      </c>
      <c r="F145" s="49">
        <v>618666.98729219998</v>
      </c>
      <c r="G145" s="49">
        <v>575159.22222990007</v>
      </c>
      <c r="H145" s="50">
        <v>507164.66218109999</v>
      </c>
      <c r="K145" s="27"/>
      <c r="L145" s="8"/>
      <c r="M145" s="8"/>
      <c r="N145" s="8"/>
      <c r="O145" s="8"/>
      <c r="P145" s="8"/>
      <c r="Z145" s="13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"/>
    </row>
    <row r="146" spans="2:48" ht="15.75" thickBot="1">
      <c r="K146" s="27"/>
      <c r="L146" s="8"/>
      <c r="M146" s="8"/>
      <c r="N146" s="8"/>
      <c r="O146" s="8"/>
      <c r="P146" s="8"/>
      <c r="Z146" s="13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"/>
    </row>
    <row r="147" spans="2:48" ht="34.5" customHeight="1" thickBot="1">
      <c r="K147" s="104" t="s">
        <v>39</v>
      </c>
      <c r="L147" s="105"/>
      <c r="M147" s="105"/>
      <c r="N147" s="105"/>
      <c r="O147" s="105"/>
      <c r="P147" s="105"/>
      <c r="Q147" s="106"/>
      <c r="Z147" s="13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"/>
    </row>
    <row r="148" spans="2:48" ht="16.5" thickBot="1">
      <c r="B148" s="59" t="s">
        <v>41</v>
      </c>
      <c r="C148" s="60"/>
      <c r="D148" s="60"/>
      <c r="E148" s="60"/>
      <c r="F148" s="60"/>
      <c r="G148" s="60"/>
      <c r="H148" s="61"/>
      <c r="K148" s="19" t="s">
        <v>44</v>
      </c>
      <c r="L148" s="47" t="s">
        <v>10</v>
      </c>
      <c r="M148" s="37" t="s">
        <v>11</v>
      </c>
      <c r="N148" s="37" t="s">
        <v>12</v>
      </c>
      <c r="O148" s="37" t="s">
        <v>13</v>
      </c>
      <c r="P148" s="37" t="s">
        <v>14</v>
      </c>
      <c r="Q148" s="38" t="s">
        <v>15</v>
      </c>
      <c r="Z148" s="13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"/>
    </row>
    <row r="149" spans="2:48" ht="16.5" thickBot="1">
      <c r="B149" s="62" t="s">
        <v>40</v>
      </c>
      <c r="C149" s="63"/>
      <c r="D149" s="63"/>
      <c r="E149" s="63"/>
      <c r="F149" s="63"/>
      <c r="G149" s="63"/>
      <c r="H149" s="64"/>
      <c r="K149" s="45">
        <v>15</v>
      </c>
      <c r="L149" s="46">
        <f t="shared" ref="L149:L163" si="22">+C131*10%</f>
        <v>74716.543707960023</v>
      </c>
      <c r="M149" s="41">
        <f t="shared" ref="M149:M163" si="23">+D131*10%</f>
        <v>56766.100591199996</v>
      </c>
      <c r="N149" s="39">
        <f t="shared" ref="N149:N163" si="24">+E131*10%</f>
        <v>29953.122964380003</v>
      </c>
      <c r="O149" s="39">
        <f t="shared" ref="O149:O163" si="25">+F131*10%</f>
        <v>28775.191162409996</v>
      </c>
      <c r="P149" s="39">
        <f t="shared" ref="P149:P163" si="26">+G131*10%</f>
        <v>26751.603430860003</v>
      </c>
      <c r="Q149" s="40">
        <f t="shared" ref="Q149:Q163" si="27">+H131*10%</f>
        <v>23589.071603789998</v>
      </c>
      <c r="Z149" s="13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8"/>
    </row>
    <row r="150" spans="2:48" ht="16.5">
      <c r="B150" s="19" t="s">
        <v>44</v>
      </c>
      <c r="C150" s="52" t="s">
        <v>10</v>
      </c>
      <c r="D150" s="52" t="s">
        <v>11</v>
      </c>
      <c r="E150" s="52" t="s">
        <v>12</v>
      </c>
      <c r="F150" s="52" t="s">
        <v>13</v>
      </c>
      <c r="G150" s="52" t="s">
        <v>14</v>
      </c>
      <c r="H150" s="51" t="s">
        <v>15</v>
      </c>
      <c r="K150" s="35">
        <v>14</v>
      </c>
      <c r="L150" s="5">
        <f t="shared" si="22"/>
        <v>81387.71758194</v>
      </c>
      <c r="M150" s="42">
        <f t="shared" si="23"/>
        <v>61834.502429700005</v>
      </c>
      <c r="N150" s="5">
        <f t="shared" si="24"/>
        <v>32413.498774964999</v>
      </c>
      <c r="O150" s="5">
        <f t="shared" si="25"/>
        <v>31138.852307640005</v>
      </c>
      <c r="P150" s="5">
        <f t="shared" si="26"/>
        <v>28949.000873099998</v>
      </c>
      <c r="Q150" s="23">
        <f t="shared" si="27"/>
        <v>25526.760614355</v>
      </c>
      <c r="Z150" s="13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  <c r="AS150" s="123"/>
      <c r="AT150" s="123"/>
      <c r="AU150" s="123"/>
    </row>
    <row r="151" spans="2:48" ht="15.75">
      <c r="B151" s="53">
        <v>15</v>
      </c>
      <c r="C151" s="54">
        <v>497612.18109501374</v>
      </c>
      <c r="D151" s="54">
        <v>378062.229937392</v>
      </c>
      <c r="E151" s="54">
        <v>199487.79894277081</v>
      </c>
      <c r="F151" s="54">
        <v>191642.77314165057</v>
      </c>
      <c r="G151" s="54">
        <v>178165.67884952761</v>
      </c>
      <c r="H151" s="55">
        <v>157103.21688124139</v>
      </c>
      <c r="K151" s="35">
        <v>13</v>
      </c>
      <c r="L151" s="5">
        <f t="shared" si="22"/>
        <v>88058.765689125008</v>
      </c>
      <c r="M151" s="42">
        <f t="shared" si="23"/>
        <v>66902.904268200014</v>
      </c>
      <c r="N151" s="5">
        <f t="shared" si="24"/>
        <v>34874.000352344992</v>
      </c>
      <c r="O151" s="5">
        <f t="shared" si="25"/>
        <v>33502.51345287</v>
      </c>
      <c r="P151" s="5">
        <f t="shared" si="26"/>
        <v>31146.524082134998</v>
      </c>
      <c r="Q151" s="23">
        <f t="shared" si="27"/>
        <v>27464.449624920002</v>
      </c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  <c r="AS151" s="123"/>
      <c r="AT151" s="123"/>
      <c r="AU151" s="123"/>
    </row>
    <row r="152" spans="2:48" ht="15.75">
      <c r="B152" s="53">
        <v>14</v>
      </c>
      <c r="C152" s="54">
        <v>542042.19909572043</v>
      </c>
      <c r="D152" s="54">
        <v>411817.78618180199</v>
      </c>
      <c r="E152" s="54">
        <v>215873.9018412669</v>
      </c>
      <c r="F152" s="54">
        <v>207384.75636888243</v>
      </c>
      <c r="G152" s="54">
        <v>192800.34581484596</v>
      </c>
      <c r="H152" s="55">
        <v>170008.22569160431</v>
      </c>
      <c r="K152" s="35">
        <v>12</v>
      </c>
      <c r="L152" s="5">
        <f t="shared" si="22"/>
        <v>94729.939563105014</v>
      </c>
      <c r="M152" s="42">
        <f t="shared" si="23"/>
        <v>71971.306106700009</v>
      </c>
      <c r="N152" s="5">
        <f t="shared" si="24"/>
        <v>37334.376162930006</v>
      </c>
      <c r="O152" s="5">
        <f t="shared" si="25"/>
        <v>35866.174598099999</v>
      </c>
      <c r="P152" s="5">
        <f t="shared" si="26"/>
        <v>33343.921524375</v>
      </c>
      <c r="Q152" s="23">
        <f t="shared" si="27"/>
        <v>29402.138635484996</v>
      </c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3"/>
      <c r="AP152" s="123"/>
      <c r="AQ152" s="123"/>
      <c r="AR152" s="123"/>
      <c r="AS152" s="123"/>
      <c r="AT152" s="123"/>
      <c r="AU152" s="123"/>
    </row>
    <row r="153" spans="2:48" ht="15.75">
      <c r="B153" s="53">
        <v>13</v>
      </c>
      <c r="C153" s="54">
        <v>586471.37948957249</v>
      </c>
      <c r="D153" s="54">
        <v>445573.34242621204</v>
      </c>
      <c r="E153" s="54">
        <v>232260.84234661766</v>
      </c>
      <c r="F153" s="54">
        <v>223126.7395961142</v>
      </c>
      <c r="G153" s="54">
        <v>207435.85038701908</v>
      </c>
      <c r="H153" s="55">
        <v>182913.23450196721</v>
      </c>
      <c r="K153" s="35">
        <v>11</v>
      </c>
      <c r="L153" s="5">
        <f t="shared" si="22"/>
        <v>101400.98767028999</v>
      </c>
      <c r="M153" s="42">
        <f t="shared" si="23"/>
        <v>77039.707945199989</v>
      </c>
      <c r="N153" s="5">
        <f t="shared" si="24"/>
        <v>39794.877740310003</v>
      </c>
      <c r="O153" s="5">
        <f t="shared" si="25"/>
        <v>38229.835743330004</v>
      </c>
      <c r="P153" s="5">
        <f t="shared" si="26"/>
        <v>35541.444733410004</v>
      </c>
      <c r="Q153" s="23">
        <f t="shared" si="27"/>
        <v>31339.827646050006</v>
      </c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3"/>
      <c r="AP153" s="123"/>
      <c r="AQ153" s="123"/>
      <c r="AR153" s="123"/>
      <c r="AS153" s="123"/>
      <c r="AT153" s="123"/>
      <c r="AU153" s="123"/>
    </row>
    <row r="154" spans="2:48" ht="15.75">
      <c r="B154" s="53">
        <v>12</v>
      </c>
      <c r="C154" s="54">
        <v>630901.3974902794</v>
      </c>
      <c r="D154" s="54">
        <v>479328.89867062203</v>
      </c>
      <c r="E154" s="54">
        <v>248646.94524511383</v>
      </c>
      <c r="F154" s="54">
        <v>238868.72282334598</v>
      </c>
      <c r="G154" s="54">
        <v>222070.51735233754</v>
      </c>
      <c r="H154" s="55">
        <v>195818.2433123301</v>
      </c>
      <c r="K154" s="35">
        <v>10</v>
      </c>
      <c r="L154" s="5">
        <f t="shared" si="22"/>
        <v>108072.16154427</v>
      </c>
      <c r="M154" s="42">
        <f t="shared" si="23"/>
        <v>82108.109783699998</v>
      </c>
      <c r="N154" s="5">
        <f t="shared" si="24"/>
        <v>42255.253550895002</v>
      </c>
      <c r="O154" s="5">
        <f t="shared" si="25"/>
        <v>40593.622655355008</v>
      </c>
      <c r="P154" s="5">
        <f t="shared" si="26"/>
        <v>37738.842175650003</v>
      </c>
      <c r="Q154" s="23">
        <f t="shared" si="27"/>
        <v>33277.390889819995</v>
      </c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</row>
    <row r="155" spans="2:48" ht="15.75">
      <c r="B155" s="53">
        <v>11</v>
      </c>
      <c r="C155" s="54">
        <v>675330.57788413134</v>
      </c>
      <c r="D155" s="54">
        <v>513084.45491503191</v>
      </c>
      <c r="E155" s="54">
        <v>265033.88575046463</v>
      </c>
      <c r="F155" s="54">
        <v>254610.70605057781</v>
      </c>
      <c r="G155" s="54">
        <v>236706.02192451066</v>
      </c>
      <c r="H155" s="55">
        <v>208723.25212269303</v>
      </c>
      <c r="K155" s="35">
        <v>9</v>
      </c>
      <c r="L155" s="5">
        <f t="shared" si="22"/>
        <v>114743.20965145504</v>
      </c>
      <c r="M155" s="42">
        <f t="shared" si="23"/>
        <v>87176.511622200007</v>
      </c>
      <c r="N155" s="5">
        <f t="shared" si="24"/>
        <v>44715.755128274999</v>
      </c>
      <c r="O155" s="5">
        <f t="shared" si="25"/>
        <v>42957.283800584999</v>
      </c>
      <c r="P155" s="5">
        <f t="shared" si="26"/>
        <v>39936.365384684999</v>
      </c>
      <c r="Q155" s="23">
        <f t="shared" si="27"/>
        <v>35215.079900384997</v>
      </c>
      <c r="Z155" s="122"/>
      <c r="AA155" s="122"/>
      <c r="AB155" s="122"/>
      <c r="AC155" s="122"/>
      <c r="AD155" s="122"/>
      <c r="AE155" s="122"/>
      <c r="AF155" s="122"/>
      <c r="AG155" s="122"/>
      <c r="AH155" s="122"/>
      <c r="AI155" s="122"/>
      <c r="AJ155" s="122"/>
      <c r="AK155" s="122"/>
      <c r="AL155" s="122"/>
      <c r="AM155" s="122"/>
      <c r="AN155" s="122"/>
      <c r="AO155" s="123"/>
      <c r="AP155" s="123"/>
      <c r="AQ155" s="123"/>
      <c r="AR155" s="123"/>
      <c r="AS155" s="123"/>
      <c r="AT155" s="123"/>
      <c r="AU155" s="123"/>
    </row>
    <row r="156" spans="2:48" ht="15.75">
      <c r="B156" s="53">
        <v>10</v>
      </c>
      <c r="C156" s="54">
        <v>719760.59588483826</v>
      </c>
      <c r="D156" s="54">
        <v>546840.0111594419</v>
      </c>
      <c r="E156" s="54">
        <v>281419.98864896072</v>
      </c>
      <c r="F156" s="54">
        <v>270353.52688466432</v>
      </c>
      <c r="G156" s="54">
        <v>251340.68888982901</v>
      </c>
      <c r="H156" s="55">
        <v>221627.42332620115</v>
      </c>
      <c r="K156" s="35">
        <v>8</v>
      </c>
      <c r="L156" s="5">
        <f t="shared" si="22"/>
        <v>121414.383525435</v>
      </c>
      <c r="M156" s="42">
        <f t="shared" si="23"/>
        <v>92244.913460700016</v>
      </c>
      <c r="N156" s="5">
        <f t="shared" si="24"/>
        <v>47176.130938860006</v>
      </c>
      <c r="O156" s="5">
        <f t="shared" si="25"/>
        <v>45320.944945814997</v>
      </c>
      <c r="P156" s="5">
        <f t="shared" si="26"/>
        <v>42133.762826925005</v>
      </c>
      <c r="Q156" s="23">
        <f t="shared" si="27"/>
        <v>37152.768910949999</v>
      </c>
      <c r="Z156" s="113"/>
      <c r="AA156" s="113"/>
      <c r="AB156" s="113"/>
      <c r="AC156" s="113"/>
      <c r="AD156" s="113"/>
      <c r="AE156" s="113"/>
      <c r="AF156" s="113"/>
      <c r="AG156" s="113"/>
      <c r="AH156" s="129"/>
      <c r="AI156" s="123"/>
      <c r="AJ156" s="116"/>
      <c r="AK156" s="134"/>
      <c r="AL156" s="125"/>
      <c r="AM156" s="135"/>
      <c r="AN156" s="123"/>
      <c r="AO156" s="123"/>
      <c r="AP156" s="123"/>
      <c r="AQ156" s="123"/>
      <c r="AR156" s="123"/>
      <c r="AS156" s="123"/>
      <c r="AT156" s="123"/>
      <c r="AU156" s="123"/>
    </row>
    <row r="157" spans="2:48" ht="15.75">
      <c r="B157" s="53">
        <v>9</v>
      </c>
      <c r="C157" s="54">
        <v>764189.77627869043</v>
      </c>
      <c r="D157" s="54">
        <v>580595.56740385201</v>
      </c>
      <c r="E157" s="54">
        <v>297806.92915431148</v>
      </c>
      <c r="F157" s="54">
        <v>286095.51011189609</v>
      </c>
      <c r="G157" s="54">
        <v>265976.19346200209</v>
      </c>
      <c r="H157" s="55">
        <v>234532.43213656405</v>
      </c>
      <c r="K157" s="35">
        <v>7</v>
      </c>
      <c r="L157" s="5">
        <f t="shared" si="22"/>
        <v>128085.557399415</v>
      </c>
      <c r="M157" s="42">
        <f t="shared" si="23"/>
        <v>97313.31529920001</v>
      </c>
      <c r="N157" s="5">
        <f t="shared" si="24"/>
        <v>49636.632516240003</v>
      </c>
      <c r="O157" s="5">
        <f t="shared" si="25"/>
        <v>47684.606091045003</v>
      </c>
      <c r="P157" s="5">
        <f t="shared" si="26"/>
        <v>44331.286035960002</v>
      </c>
      <c r="Q157" s="23">
        <f t="shared" si="27"/>
        <v>39090.457921515008</v>
      </c>
      <c r="Z157" s="113"/>
      <c r="AA157" s="113"/>
      <c r="AB157" s="113"/>
      <c r="AC157" s="113"/>
      <c r="AD157" s="113"/>
      <c r="AE157" s="113"/>
      <c r="AF157" s="113"/>
      <c r="AG157" s="113"/>
      <c r="AH157" s="129"/>
      <c r="AI157" s="123"/>
      <c r="AJ157" s="116"/>
      <c r="AK157" s="134"/>
      <c r="AL157" s="125"/>
      <c r="AM157" s="135"/>
      <c r="AN157" s="123"/>
      <c r="AO157" s="123"/>
      <c r="AP157" s="123"/>
      <c r="AQ157" s="123"/>
      <c r="AR157" s="123"/>
      <c r="AS157" s="123"/>
      <c r="AT157" s="123"/>
      <c r="AU157" s="123"/>
    </row>
    <row r="158" spans="2:48" ht="15.75">
      <c r="B158" s="53">
        <v>8</v>
      </c>
      <c r="C158" s="54">
        <v>808619.794279397</v>
      </c>
      <c r="D158" s="54">
        <v>614351.123648262</v>
      </c>
      <c r="E158" s="54">
        <v>314193.03205280763</v>
      </c>
      <c r="F158" s="54">
        <v>301837.49333912786</v>
      </c>
      <c r="G158" s="54">
        <v>280610.86042732053</v>
      </c>
      <c r="H158" s="55">
        <v>247437.440946927</v>
      </c>
      <c r="K158" s="35">
        <v>6</v>
      </c>
      <c r="L158" s="5">
        <f t="shared" si="22"/>
        <v>134756.60550660003</v>
      </c>
      <c r="M158" s="42">
        <f t="shared" si="23"/>
        <v>102381.7171377</v>
      </c>
      <c r="N158" s="5">
        <f t="shared" si="24"/>
        <v>52097.008326825009</v>
      </c>
      <c r="O158" s="5">
        <f t="shared" si="25"/>
        <v>50048.267236275002</v>
      </c>
      <c r="P158" s="5">
        <f t="shared" si="26"/>
        <v>46528.683478200008</v>
      </c>
      <c r="Q158" s="23">
        <f t="shared" si="27"/>
        <v>41028.146932080002</v>
      </c>
      <c r="Z158" s="113"/>
      <c r="AA158" s="113"/>
      <c r="AB158" s="113"/>
      <c r="AC158" s="113"/>
      <c r="AD158" s="113"/>
      <c r="AE158" s="113"/>
      <c r="AF158" s="113"/>
      <c r="AG158" s="113"/>
      <c r="AH158" s="129"/>
      <c r="AI158" s="123"/>
      <c r="AJ158" s="116"/>
      <c r="AK158" s="134"/>
      <c r="AL158" s="125"/>
      <c r="AM158" s="135"/>
      <c r="AN158" s="123"/>
      <c r="AO158" s="123"/>
      <c r="AP158" s="123"/>
      <c r="AQ158" s="123"/>
      <c r="AR158" s="123"/>
      <c r="AS158" s="123"/>
      <c r="AT158" s="123"/>
      <c r="AU158" s="123"/>
    </row>
    <row r="159" spans="2:48" ht="15.75">
      <c r="B159" s="53">
        <v>7</v>
      </c>
      <c r="C159" s="54">
        <v>853049.81228010391</v>
      </c>
      <c r="D159" s="54">
        <v>648106.67989267199</v>
      </c>
      <c r="E159" s="54">
        <v>330579.97255815845</v>
      </c>
      <c r="F159" s="54">
        <v>317579.47656635975</v>
      </c>
      <c r="G159" s="54">
        <v>295246.36499949358</v>
      </c>
      <c r="H159" s="55">
        <v>260342.44975728996</v>
      </c>
      <c r="K159" s="35">
        <v>5</v>
      </c>
      <c r="L159" s="5">
        <f t="shared" si="22"/>
        <v>141427.77938058</v>
      </c>
      <c r="M159" s="42">
        <f t="shared" si="23"/>
        <v>107450.1189762</v>
      </c>
      <c r="N159" s="5">
        <f t="shared" si="24"/>
        <v>54557.509904205013</v>
      </c>
      <c r="O159" s="5">
        <f t="shared" si="25"/>
        <v>52411.928381505008</v>
      </c>
      <c r="P159" s="5">
        <f t="shared" si="26"/>
        <v>48726.080920439999</v>
      </c>
      <c r="Q159" s="23">
        <f t="shared" si="27"/>
        <v>42965.835942645004</v>
      </c>
      <c r="Z159" s="113"/>
      <c r="AA159" s="113"/>
      <c r="AB159" s="113"/>
      <c r="AC159" s="113"/>
      <c r="AD159" s="113"/>
      <c r="AE159" s="113"/>
      <c r="AF159" s="113"/>
      <c r="AG159" s="113"/>
      <c r="AH159" s="129"/>
      <c r="AI159" s="123"/>
      <c r="AJ159" s="116"/>
      <c r="AK159" s="134"/>
      <c r="AL159" s="125"/>
      <c r="AM159" s="135"/>
      <c r="AN159" s="123"/>
      <c r="AO159" s="123"/>
      <c r="AP159" s="123"/>
      <c r="AQ159" s="123"/>
      <c r="AR159" s="123"/>
      <c r="AS159" s="123"/>
      <c r="AT159" s="123"/>
      <c r="AU159" s="123"/>
    </row>
    <row r="160" spans="2:48" ht="15.75">
      <c r="B160" s="53">
        <v>6</v>
      </c>
      <c r="C160" s="54">
        <v>897478.99267395609</v>
      </c>
      <c r="D160" s="54">
        <v>681862.2361370821</v>
      </c>
      <c r="E160" s="54">
        <v>346966.07545665454</v>
      </c>
      <c r="F160" s="54">
        <v>333321.45979359152</v>
      </c>
      <c r="G160" s="54">
        <v>309881.03196481208</v>
      </c>
      <c r="H160" s="55">
        <v>273247.45856765279</v>
      </c>
      <c r="K160" s="35">
        <v>4</v>
      </c>
      <c r="L160" s="5">
        <f t="shared" si="22"/>
        <v>148098.827487765</v>
      </c>
      <c r="M160" s="42">
        <f t="shared" si="23"/>
        <v>112518.52081470001</v>
      </c>
      <c r="N160" s="5">
        <f t="shared" si="24"/>
        <v>57017.885714790005</v>
      </c>
      <c r="O160" s="5">
        <f t="shared" si="25"/>
        <v>54775.589526735006</v>
      </c>
      <c r="P160" s="5">
        <f t="shared" si="26"/>
        <v>50923.604129474996</v>
      </c>
      <c r="Q160" s="23">
        <f t="shared" si="27"/>
        <v>44903.524953209999</v>
      </c>
      <c r="Z160" s="113"/>
      <c r="AA160" s="113"/>
      <c r="AB160" s="113"/>
      <c r="AC160" s="113"/>
      <c r="AD160" s="113"/>
      <c r="AE160" s="113"/>
      <c r="AF160" s="113"/>
      <c r="AG160" s="113"/>
      <c r="AH160" s="121"/>
      <c r="AI160" s="123"/>
      <c r="AJ160" s="116"/>
      <c r="AK160" s="134"/>
      <c r="AL160" s="125"/>
      <c r="AM160" s="135"/>
      <c r="AN160" s="123"/>
      <c r="AO160" s="123"/>
      <c r="AP160" s="123"/>
      <c r="AQ160" s="123"/>
      <c r="AR160" s="123"/>
      <c r="AS160" s="123"/>
      <c r="AT160" s="123"/>
      <c r="AU160" s="123"/>
    </row>
    <row r="161" spans="2:47" ht="15.75">
      <c r="B161" s="53">
        <v>5</v>
      </c>
      <c r="C161" s="54">
        <v>941909.01067466289</v>
      </c>
      <c r="D161" s="54">
        <v>715617.79238149198</v>
      </c>
      <c r="E161" s="54">
        <v>363353.01596200536</v>
      </c>
      <c r="F161" s="54">
        <v>349063.4430208233</v>
      </c>
      <c r="G161" s="54">
        <v>324515.6989301304</v>
      </c>
      <c r="H161" s="55">
        <v>286152.46737801575</v>
      </c>
      <c r="K161" s="35">
        <v>3</v>
      </c>
      <c r="L161" s="5">
        <f t="shared" si="22"/>
        <v>154770.00136174503</v>
      </c>
      <c r="M161" s="42">
        <f t="shared" si="23"/>
        <v>117586.92265320002</v>
      </c>
      <c r="N161" s="5">
        <f t="shared" si="24"/>
        <v>59478.387292169995</v>
      </c>
      <c r="O161" s="5">
        <f t="shared" si="25"/>
        <v>57139.250671965005</v>
      </c>
      <c r="P161" s="5">
        <f t="shared" si="26"/>
        <v>53121.001571715009</v>
      </c>
      <c r="Q161" s="23">
        <f t="shared" si="27"/>
        <v>46841.213963775008</v>
      </c>
      <c r="Z161" s="113"/>
      <c r="AA161" s="113"/>
      <c r="AB161" s="113"/>
      <c r="AC161" s="113"/>
      <c r="AD161" s="113"/>
      <c r="AE161" s="113"/>
      <c r="AF161" s="113"/>
      <c r="AG161" s="113"/>
      <c r="AH161" s="129"/>
      <c r="AI161" s="123"/>
      <c r="AJ161" s="116"/>
      <c r="AK161" s="134"/>
      <c r="AL161" s="125"/>
      <c r="AM161" s="135"/>
      <c r="AN161" s="123"/>
      <c r="AO161" s="123"/>
      <c r="AP161" s="123"/>
      <c r="AQ161" s="123"/>
      <c r="AR161" s="123"/>
      <c r="AS161" s="123"/>
      <c r="AT161" s="123"/>
      <c r="AU161" s="123"/>
    </row>
    <row r="162" spans="2:47" ht="15.75">
      <c r="B162" s="53">
        <v>4</v>
      </c>
      <c r="C162" s="54">
        <v>986338.19106851495</v>
      </c>
      <c r="D162" s="54">
        <v>749373.34862590209</v>
      </c>
      <c r="E162" s="54">
        <v>379739.11886050145</v>
      </c>
      <c r="F162" s="54">
        <v>364805.42624805513</v>
      </c>
      <c r="G162" s="54">
        <v>339151.20350230346</v>
      </c>
      <c r="H162" s="55">
        <v>299057.47618837858</v>
      </c>
      <c r="K162" s="35">
        <v>2</v>
      </c>
      <c r="L162" s="5">
        <f t="shared" si="22"/>
        <v>161441.04946893</v>
      </c>
      <c r="M162" s="42">
        <f t="shared" si="23"/>
        <v>122655.32449170003</v>
      </c>
      <c r="N162" s="5">
        <f t="shared" si="24"/>
        <v>61938.763102755001</v>
      </c>
      <c r="O162" s="5">
        <f t="shared" si="25"/>
        <v>59503.037583990015</v>
      </c>
      <c r="P162" s="5">
        <f t="shared" si="26"/>
        <v>55318.524780749998</v>
      </c>
      <c r="Q162" s="23">
        <f t="shared" si="27"/>
        <v>48778.777207545005</v>
      </c>
      <c r="Z162" s="113"/>
      <c r="AA162" s="113"/>
      <c r="AB162" s="113"/>
      <c r="AC162" s="113"/>
      <c r="AD162" s="113"/>
      <c r="AE162" s="113"/>
      <c r="AF162" s="113"/>
      <c r="AG162" s="113"/>
      <c r="AH162" s="121"/>
      <c r="AI162" s="123"/>
      <c r="AJ162" s="116"/>
      <c r="AK162" s="134"/>
      <c r="AL162" s="125"/>
      <c r="AM162" s="135"/>
      <c r="AN162" s="123"/>
      <c r="AO162" s="123"/>
      <c r="AP162" s="123"/>
      <c r="AQ162" s="123"/>
      <c r="AR162" s="123"/>
      <c r="AS162" s="123"/>
      <c r="AT162" s="123"/>
      <c r="AU162" s="123"/>
    </row>
    <row r="163" spans="2:47" ht="16.5" thickBot="1">
      <c r="B163" s="53">
        <v>3</v>
      </c>
      <c r="C163" s="54">
        <v>1030768.2090692217</v>
      </c>
      <c r="D163" s="54">
        <v>783128.90487031208</v>
      </c>
      <c r="E163" s="54">
        <v>396126.05936585215</v>
      </c>
      <c r="F163" s="54">
        <v>380547.4094752869</v>
      </c>
      <c r="G163" s="54">
        <v>353785.87046762195</v>
      </c>
      <c r="H163" s="55">
        <v>311962.48499874154</v>
      </c>
      <c r="K163" s="36">
        <v>1</v>
      </c>
      <c r="L163" s="44">
        <f t="shared" si="22"/>
        <v>168112.22334291003</v>
      </c>
      <c r="M163" s="43">
        <f t="shared" si="23"/>
        <v>127723.72633020001</v>
      </c>
      <c r="N163" s="25">
        <f t="shared" si="24"/>
        <v>64399.264680135006</v>
      </c>
      <c r="O163" s="25">
        <f t="shared" si="25"/>
        <v>61866.698729219999</v>
      </c>
      <c r="P163" s="25">
        <f t="shared" si="26"/>
        <v>57515.922222990012</v>
      </c>
      <c r="Q163" s="26">
        <f t="shared" si="27"/>
        <v>50716.466218109999</v>
      </c>
      <c r="Z163" s="113"/>
      <c r="AA163" s="113"/>
      <c r="AB163" s="113"/>
      <c r="AC163" s="113"/>
      <c r="AD163" s="113"/>
      <c r="AE163" s="113"/>
      <c r="AF163" s="113"/>
      <c r="AG163" s="113"/>
      <c r="AH163" s="129"/>
      <c r="AI163" s="123"/>
      <c r="AJ163" s="116"/>
      <c r="AK163" s="134"/>
      <c r="AL163" s="125"/>
      <c r="AM163" s="135"/>
      <c r="AN163" s="123"/>
      <c r="AO163" s="123"/>
      <c r="AP163" s="123"/>
      <c r="AQ163" s="123"/>
      <c r="AR163" s="123"/>
      <c r="AS163" s="123"/>
      <c r="AT163" s="123"/>
      <c r="AU163" s="123"/>
    </row>
    <row r="164" spans="2:47" ht="15.75">
      <c r="B164" s="53">
        <v>2</v>
      </c>
      <c r="C164" s="54">
        <v>1075197.3894630736</v>
      </c>
      <c r="D164" s="54">
        <v>816884.46111472207</v>
      </c>
      <c r="E164" s="54">
        <v>412512.1622643483</v>
      </c>
      <c r="F164" s="54">
        <v>396290.23030937347</v>
      </c>
      <c r="G164" s="54">
        <v>368421.37503979495</v>
      </c>
      <c r="H164" s="55">
        <v>324866.65620224969</v>
      </c>
      <c r="K164" s="27"/>
      <c r="L164" s="8"/>
      <c r="M164" s="8"/>
      <c r="N164" s="8"/>
      <c r="O164" s="8"/>
      <c r="P164" s="8"/>
      <c r="Z164" s="113"/>
      <c r="AA164" s="113"/>
      <c r="AB164" s="113"/>
      <c r="AC164" s="113"/>
      <c r="AD164" s="113"/>
      <c r="AE164" s="113"/>
      <c r="AF164" s="113"/>
      <c r="AG164" s="113"/>
      <c r="AH164" s="121"/>
      <c r="AI164" s="123"/>
      <c r="AJ164" s="116"/>
      <c r="AK164" s="134"/>
      <c r="AL164" s="125"/>
      <c r="AM164" s="135"/>
      <c r="AN164" s="123"/>
      <c r="AO164" s="123"/>
      <c r="AP164" s="123"/>
      <c r="AQ164" s="123"/>
      <c r="AR164" s="123"/>
      <c r="AS164" s="123"/>
      <c r="AT164" s="123"/>
      <c r="AU164" s="123"/>
    </row>
    <row r="165" spans="2:47" ht="16.5" thickBot="1">
      <c r="B165" s="56">
        <v>1</v>
      </c>
      <c r="C165" s="57">
        <v>1119627.4074637806</v>
      </c>
      <c r="D165" s="57">
        <v>850640.01735913195</v>
      </c>
      <c r="E165" s="57">
        <v>428899.10276969918</v>
      </c>
      <c r="F165" s="57">
        <v>412032.21353660512</v>
      </c>
      <c r="G165" s="57">
        <v>383056.04200511344</v>
      </c>
      <c r="H165" s="58">
        <v>337771.66501261259</v>
      </c>
      <c r="K165" s="27"/>
      <c r="L165" s="8"/>
      <c r="M165" s="8"/>
      <c r="N165" s="8"/>
      <c r="O165" s="8"/>
      <c r="P165" s="8"/>
      <c r="Z165" s="113"/>
      <c r="AA165" s="113"/>
      <c r="AB165" s="113"/>
      <c r="AC165" s="113"/>
      <c r="AD165" s="113"/>
      <c r="AE165" s="113"/>
      <c r="AF165" s="113"/>
      <c r="AG165" s="113"/>
      <c r="AH165" s="121"/>
      <c r="AI165" s="123"/>
      <c r="AJ165" s="116"/>
      <c r="AK165" s="134"/>
      <c r="AL165" s="125"/>
      <c r="AM165" s="135"/>
      <c r="AN165" s="123"/>
      <c r="AO165" s="123"/>
      <c r="AP165" s="123"/>
      <c r="AQ165" s="123"/>
      <c r="AR165" s="123"/>
      <c r="AS165" s="123"/>
      <c r="AT165" s="123"/>
      <c r="AU165" s="123"/>
    </row>
    <row r="166" spans="2:47" ht="16.5" thickBot="1">
      <c r="K166" s="107" t="s">
        <v>31</v>
      </c>
      <c r="L166" s="108"/>
      <c r="M166" s="108"/>
      <c r="N166" s="108"/>
      <c r="O166" s="108"/>
      <c r="P166" s="108"/>
      <c r="Q166" s="109"/>
      <c r="Z166" s="113"/>
      <c r="AA166" s="113"/>
      <c r="AB166" s="113"/>
      <c r="AC166" s="113"/>
      <c r="AD166" s="113"/>
      <c r="AE166" s="113"/>
      <c r="AF166" s="113"/>
      <c r="AG166" s="113"/>
      <c r="AH166" s="129"/>
      <c r="AI166" s="123"/>
      <c r="AJ166" s="116"/>
      <c r="AK166" s="134"/>
      <c r="AL166" s="125"/>
      <c r="AM166" s="135"/>
      <c r="AN166" s="123"/>
      <c r="AO166" s="123"/>
      <c r="AP166" s="123"/>
      <c r="AQ166" s="123"/>
      <c r="AR166" s="123"/>
      <c r="AS166" s="123"/>
      <c r="AT166" s="123"/>
      <c r="AU166" s="123"/>
    </row>
    <row r="167" spans="2:47" ht="15.75" thickBot="1">
      <c r="K167" s="19" t="s">
        <v>44</v>
      </c>
      <c r="L167" s="20" t="s">
        <v>10</v>
      </c>
      <c r="M167" s="20" t="s">
        <v>11</v>
      </c>
      <c r="N167" s="20" t="s">
        <v>12</v>
      </c>
      <c r="O167" s="20" t="s">
        <v>13</v>
      </c>
      <c r="P167" s="20" t="s">
        <v>14</v>
      </c>
      <c r="Q167" s="21" t="s">
        <v>15</v>
      </c>
      <c r="Z167" s="113"/>
      <c r="AA167" s="113"/>
      <c r="AB167" s="113"/>
      <c r="AC167" s="113"/>
      <c r="AD167" s="113"/>
      <c r="AE167" s="113"/>
      <c r="AF167" s="113"/>
      <c r="AG167" s="113"/>
      <c r="AH167" s="129"/>
      <c r="AI167" s="123"/>
      <c r="AJ167" s="116"/>
      <c r="AK167" s="134"/>
      <c r="AL167" s="125"/>
      <c r="AM167" s="135"/>
      <c r="AN167" s="123"/>
      <c r="AO167" s="123"/>
      <c r="AP167" s="123"/>
      <c r="AQ167" s="123"/>
      <c r="AR167" s="123"/>
      <c r="AS167" s="123"/>
      <c r="AT167" s="123"/>
      <c r="AU167" s="123"/>
    </row>
    <row r="168" spans="2:47" ht="18.75" thickBot="1">
      <c r="B168" s="82" t="s">
        <v>48</v>
      </c>
      <c r="C168" s="83"/>
      <c r="D168" s="83"/>
      <c r="E168" s="84"/>
      <c r="K168" s="22">
        <v>15</v>
      </c>
      <c r="L168" s="5">
        <f t="shared" ref="L168:L182" si="28">+C131*5%</f>
        <v>37358.271853980012</v>
      </c>
      <c r="M168" s="5">
        <f t="shared" ref="M168:M182" si="29">+D131*5%</f>
        <v>28383.050295599998</v>
      </c>
      <c r="N168" s="5">
        <f t="shared" ref="N168:N182" si="30">+E131*5%</f>
        <v>14976.561482190002</v>
      </c>
      <c r="O168" s="5">
        <f t="shared" ref="O168:O182" si="31">+F131*5%</f>
        <v>14387.595581204998</v>
      </c>
      <c r="P168" s="5">
        <f t="shared" ref="P168:P182" si="32">+G131*5%</f>
        <v>13375.801715430001</v>
      </c>
      <c r="Q168" s="23">
        <f t="shared" ref="Q168:Q182" si="33">+H131*5%</f>
        <v>11794.535801894999</v>
      </c>
      <c r="Z168" s="113"/>
      <c r="AA168" s="113"/>
      <c r="AB168" s="113"/>
      <c r="AC168" s="113"/>
      <c r="AD168" s="113"/>
      <c r="AE168" s="113"/>
      <c r="AF168" s="113"/>
      <c r="AG168" s="113"/>
      <c r="AH168" s="129"/>
      <c r="AI168" s="123"/>
      <c r="AJ168" s="116"/>
      <c r="AK168" s="134"/>
      <c r="AL168" s="125"/>
      <c r="AM168" s="135"/>
      <c r="AN168" s="123"/>
      <c r="AO168" s="123"/>
      <c r="AP168" s="123"/>
      <c r="AQ168" s="123"/>
      <c r="AR168" s="123"/>
      <c r="AS168" s="123"/>
      <c r="AT168" s="123"/>
      <c r="AU168" s="123"/>
    </row>
    <row r="169" spans="2:47">
      <c r="B169" s="94"/>
      <c r="C169" s="96" t="s">
        <v>47</v>
      </c>
      <c r="D169" s="98" t="s">
        <v>46</v>
      </c>
      <c r="E169" s="98" t="s">
        <v>45</v>
      </c>
      <c r="K169" s="22">
        <v>14</v>
      </c>
      <c r="L169" s="5">
        <f t="shared" si="28"/>
        <v>40693.85879097</v>
      </c>
      <c r="M169" s="5">
        <f t="shared" si="29"/>
        <v>30917.251214850003</v>
      </c>
      <c r="N169" s="5">
        <f t="shared" si="30"/>
        <v>16206.7493874825</v>
      </c>
      <c r="O169" s="5">
        <f t="shared" si="31"/>
        <v>15569.426153820003</v>
      </c>
      <c r="P169" s="5">
        <f t="shared" si="32"/>
        <v>14474.500436549999</v>
      </c>
      <c r="Q169" s="23">
        <f t="shared" si="33"/>
        <v>12763.3803071775</v>
      </c>
      <c r="Z169" s="113"/>
      <c r="AA169" s="113"/>
      <c r="AB169" s="113"/>
      <c r="AC169" s="113"/>
      <c r="AD169" s="113"/>
      <c r="AE169" s="113"/>
      <c r="AF169" s="113"/>
      <c r="AG169" s="113"/>
      <c r="AH169" s="129"/>
      <c r="AI169" s="123"/>
      <c r="AJ169" s="116"/>
      <c r="AK169" s="134"/>
      <c r="AL169" s="125"/>
      <c r="AM169" s="135"/>
      <c r="AN169" s="123"/>
      <c r="AO169" s="123"/>
      <c r="AP169" s="123"/>
      <c r="AQ169" s="123"/>
      <c r="AR169" s="123"/>
      <c r="AS169" s="123"/>
      <c r="AT169" s="123"/>
      <c r="AU169" s="123"/>
    </row>
    <row r="170" spans="2:47" ht="15.75" thickBot="1">
      <c r="B170" s="95"/>
      <c r="C170" s="97"/>
      <c r="D170" s="99"/>
      <c r="E170" s="99"/>
      <c r="K170" s="22">
        <v>13</v>
      </c>
      <c r="L170" s="5">
        <f t="shared" si="28"/>
        <v>44029.382844562504</v>
      </c>
      <c r="M170" s="5">
        <f t="shared" si="29"/>
        <v>33451.452134100007</v>
      </c>
      <c r="N170" s="5">
        <f t="shared" si="30"/>
        <v>17437.000176172496</v>
      </c>
      <c r="O170" s="5">
        <f t="shared" si="31"/>
        <v>16751.256726435</v>
      </c>
      <c r="P170" s="5">
        <f t="shared" si="32"/>
        <v>15573.262041067499</v>
      </c>
      <c r="Q170" s="23">
        <f t="shared" si="33"/>
        <v>13732.224812460001</v>
      </c>
      <c r="Z170" s="113"/>
      <c r="AA170" s="113"/>
      <c r="AB170" s="113"/>
      <c r="AC170" s="113"/>
      <c r="AD170" s="113"/>
      <c r="AE170" s="113"/>
      <c r="AF170" s="113"/>
      <c r="AG170" s="113"/>
      <c r="AH170" s="129"/>
      <c r="AI170" s="123"/>
      <c r="AJ170" s="116"/>
      <c r="AK170" s="134"/>
      <c r="AL170" s="125"/>
      <c r="AM170" s="135"/>
      <c r="AN170" s="123"/>
      <c r="AO170" s="123"/>
      <c r="AP170" s="123"/>
      <c r="AQ170" s="123"/>
      <c r="AR170" s="123"/>
      <c r="AS170" s="123"/>
      <c r="AT170" s="123"/>
      <c r="AU170" s="123"/>
    </row>
    <row r="171" spans="2:47" ht="17.25" thickBot="1">
      <c r="B171" s="66" t="s">
        <v>44</v>
      </c>
      <c r="C171" s="76" t="s">
        <v>43</v>
      </c>
      <c r="D171" s="67" t="s">
        <v>42</v>
      </c>
      <c r="E171" s="68">
        <v>0.17</v>
      </c>
      <c r="K171" s="22">
        <v>12</v>
      </c>
      <c r="L171" s="5">
        <f t="shared" si="28"/>
        <v>47364.969781552507</v>
      </c>
      <c r="M171" s="5">
        <f t="shared" si="29"/>
        <v>35985.653053350004</v>
      </c>
      <c r="N171" s="5">
        <f t="shared" si="30"/>
        <v>18667.188081465003</v>
      </c>
      <c r="O171" s="5">
        <f t="shared" si="31"/>
        <v>17933.087299049999</v>
      </c>
      <c r="P171" s="5">
        <f t="shared" si="32"/>
        <v>16671.9607621875</v>
      </c>
      <c r="Q171" s="23">
        <f t="shared" si="33"/>
        <v>14701.069317742498</v>
      </c>
      <c r="Z171" s="113"/>
      <c r="AA171" s="113"/>
      <c r="AB171" s="113"/>
      <c r="AC171" s="113"/>
      <c r="AD171" s="113"/>
      <c r="AE171" s="113"/>
      <c r="AF171" s="113"/>
      <c r="AG171" s="113"/>
      <c r="AH171" s="121"/>
      <c r="AI171" s="123"/>
      <c r="AJ171" s="116"/>
      <c r="AK171" s="134"/>
      <c r="AL171" s="125"/>
      <c r="AM171" s="135"/>
      <c r="AN171" s="123"/>
      <c r="AO171" s="123"/>
      <c r="AP171" s="123"/>
      <c r="AQ171" s="123"/>
      <c r="AR171" s="123"/>
      <c r="AS171" s="123"/>
      <c r="AT171" s="123"/>
      <c r="AU171" s="123"/>
    </row>
    <row r="172" spans="2:47" ht="15.75">
      <c r="B172" s="69">
        <v>15</v>
      </c>
      <c r="C172" s="74">
        <v>117945.35801894999</v>
      </c>
      <c r="D172" s="75">
        <v>235890.71603789998</v>
      </c>
      <c r="E172" s="77">
        <f>+D172*17%</f>
        <v>40101.421726442997</v>
      </c>
      <c r="K172" s="22">
        <v>11</v>
      </c>
      <c r="L172" s="5">
        <f t="shared" si="28"/>
        <v>50700.493835144996</v>
      </c>
      <c r="M172" s="5">
        <f t="shared" si="29"/>
        <v>38519.853972599994</v>
      </c>
      <c r="N172" s="5">
        <f t="shared" si="30"/>
        <v>19897.438870155001</v>
      </c>
      <c r="O172" s="5">
        <f t="shared" si="31"/>
        <v>19114.917871665002</v>
      </c>
      <c r="P172" s="5">
        <f t="shared" si="32"/>
        <v>17770.722366705002</v>
      </c>
      <c r="Q172" s="23">
        <f t="shared" si="33"/>
        <v>15669.913823025003</v>
      </c>
      <c r="Z172" s="113"/>
      <c r="AA172" s="113"/>
      <c r="AB172" s="113"/>
      <c r="AC172" s="113"/>
      <c r="AD172" s="113"/>
      <c r="AE172" s="113"/>
      <c r="AF172" s="113"/>
      <c r="AG172" s="113"/>
      <c r="AH172" s="121"/>
      <c r="AI172" s="123"/>
      <c r="AJ172" s="116"/>
      <c r="AK172" s="134"/>
      <c r="AL172" s="125"/>
      <c r="AM172" s="135"/>
      <c r="AN172" s="123"/>
      <c r="AO172" s="123"/>
      <c r="AP172" s="123"/>
      <c r="AQ172" s="123"/>
      <c r="AR172" s="123"/>
      <c r="AS172" s="123"/>
      <c r="AT172" s="123"/>
      <c r="AU172" s="123"/>
    </row>
    <row r="173" spans="2:47" ht="15.75">
      <c r="B173" s="69">
        <v>14</v>
      </c>
      <c r="C173" s="65">
        <v>127633.80307177499</v>
      </c>
      <c r="D173" s="72">
        <v>255267.60614354999</v>
      </c>
      <c r="E173" s="77">
        <f t="shared" ref="E173:E186" si="34">+D173*17%</f>
        <v>43395.493044403498</v>
      </c>
      <c r="K173" s="22">
        <v>10</v>
      </c>
      <c r="L173" s="5">
        <f t="shared" si="28"/>
        <v>54036.080772134999</v>
      </c>
      <c r="M173" s="5">
        <f t="shared" si="29"/>
        <v>41054.054891849999</v>
      </c>
      <c r="N173" s="5">
        <f t="shared" si="30"/>
        <v>21127.626775447501</v>
      </c>
      <c r="O173" s="5">
        <f t="shared" si="31"/>
        <v>20296.811327677504</v>
      </c>
      <c r="P173" s="5">
        <f t="shared" si="32"/>
        <v>18869.421087825001</v>
      </c>
      <c r="Q173" s="23">
        <f t="shared" si="33"/>
        <v>16638.695444909998</v>
      </c>
      <c r="Z173" s="113"/>
      <c r="AA173" s="113"/>
      <c r="AB173" s="113"/>
      <c r="AC173" s="113"/>
      <c r="AD173" s="113"/>
      <c r="AE173" s="113"/>
      <c r="AF173" s="113"/>
      <c r="AG173" s="113"/>
      <c r="AH173" s="129"/>
      <c r="AI173" s="123"/>
      <c r="AJ173" s="116"/>
      <c r="AK173" s="134"/>
      <c r="AL173" s="125"/>
      <c r="AM173" s="135"/>
      <c r="AN173" s="123"/>
      <c r="AO173" s="123"/>
      <c r="AP173" s="123"/>
      <c r="AQ173" s="123"/>
      <c r="AR173" s="123"/>
      <c r="AS173" s="123"/>
      <c r="AT173" s="123"/>
      <c r="AU173" s="123"/>
    </row>
    <row r="174" spans="2:47" ht="15.75">
      <c r="B174" s="69">
        <v>13</v>
      </c>
      <c r="C174" s="65">
        <v>137322.24812460001</v>
      </c>
      <c r="D174" s="72">
        <v>274644.49624920002</v>
      </c>
      <c r="E174" s="77">
        <f t="shared" si="34"/>
        <v>46689.564362364006</v>
      </c>
      <c r="K174" s="22">
        <v>9</v>
      </c>
      <c r="L174" s="5">
        <f t="shared" si="28"/>
        <v>57371.604825727518</v>
      </c>
      <c r="M174" s="5">
        <f t="shared" si="29"/>
        <v>43588.255811100003</v>
      </c>
      <c r="N174" s="5">
        <f t="shared" si="30"/>
        <v>22357.8775641375</v>
      </c>
      <c r="O174" s="5">
        <f t="shared" si="31"/>
        <v>21478.641900292499</v>
      </c>
      <c r="P174" s="5">
        <f t="shared" si="32"/>
        <v>19968.1826923425</v>
      </c>
      <c r="Q174" s="23">
        <f t="shared" si="33"/>
        <v>17607.539950192499</v>
      </c>
      <c r="Z174" s="113"/>
      <c r="AA174" s="113"/>
      <c r="AB174" s="113"/>
      <c r="AC174" s="113"/>
      <c r="AD174" s="113"/>
      <c r="AE174" s="113"/>
      <c r="AF174" s="113"/>
      <c r="AG174" s="113"/>
      <c r="AH174" s="121"/>
      <c r="AI174" s="123"/>
      <c r="AJ174" s="116"/>
      <c r="AK174" s="134"/>
      <c r="AL174" s="125"/>
      <c r="AM174" s="135"/>
      <c r="AN174" s="123"/>
      <c r="AO174" s="123"/>
      <c r="AP174" s="123"/>
      <c r="AQ174" s="123"/>
      <c r="AR174" s="123"/>
      <c r="AS174" s="123"/>
      <c r="AT174" s="123"/>
      <c r="AU174" s="123"/>
    </row>
    <row r="175" spans="2:47" ht="15.75">
      <c r="B175" s="69">
        <v>12</v>
      </c>
      <c r="C175" s="65">
        <v>147010.69317742498</v>
      </c>
      <c r="D175" s="72">
        <v>294021.38635484996</v>
      </c>
      <c r="E175" s="77">
        <f t="shared" si="34"/>
        <v>49983.6356803245</v>
      </c>
      <c r="K175" s="22">
        <v>8</v>
      </c>
      <c r="L175" s="5">
        <f t="shared" si="28"/>
        <v>60707.191762717499</v>
      </c>
      <c r="M175" s="5">
        <f t="shared" si="29"/>
        <v>46122.456730350008</v>
      </c>
      <c r="N175" s="5">
        <f t="shared" si="30"/>
        <v>23588.065469430003</v>
      </c>
      <c r="O175" s="5">
        <f t="shared" si="31"/>
        <v>22660.472472907499</v>
      </c>
      <c r="P175" s="5">
        <f t="shared" si="32"/>
        <v>21066.881413462503</v>
      </c>
      <c r="Q175" s="23">
        <f t="shared" si="33"/>
        <v>18576.384455474999</v>
      </c>
      <c r="Z175" s="113"/>
      <c r="AA175" s="113"/>
      <c r="AB175" s="113"/>
      <c r="AC175" s="113"/>
      <c r="AD175" s="113"/>
      <c r="AE175" s="113"/>
      <c r="AF175" s="113"/>
      <c r="AG175" s="113"/>
      <c r="AH175" s="129"/>
      <c r="AI175" s="123"/>
      <c r="AJ175" s="116"/>
      <c r="AK175" s="134"/>
      <c r="AL175" s="125"/>
      <c r="AM175" s="135"/>
      <c r="AN175" s="123"/>
      <c r="AO175" s="123"/>
      <c r="AP175" s="123"/>
      <c r="AQ175" s="123"/>
      <c r="AR175" s="123"/>
      <c r="AS175" s="123"/>
      <c r="AT175" s="123"/>
      <c r="AU175" s="123"/>
    </row>
    <row r="176" spans="2:47" ht="15.75">
      <c r="B176" s="69">
        <v>11</v>
      </c>
      <c r="C176" s="65">
        <v>156699.13823025001</v>
      </c>
      <c r="D176" s="72">
        <v>313398.27646050003</v>
      </c>
      <c r="E176" s="77">
        <f t="shared" si="34"/>
        <v>53277.706998285008</v>
      </c>
      <c r="K176" s="22">
        <v>7</v>
      </c>
      <c r="L176" s="5">
        <f t="shared" si="28"/>
        <v>64042.778699707502</v>
      </c>
      <c r="M176" s="5">
        <f t="shared" si="29"/>
        <v>48656.657649600005</v>
      </c>
      <c r="N176" s="5">
        <f t="shared" si="30"/>
        <v>24818.316258120001</v>
      </c>
      <c r="O176" s="5">
        <f t="shared" si="31"/>
        <v>23842.303045522502</v>
      </c>
      <c r="P176" s="5">
        <f t="shared" si="32"/>
        <v>22165.643017980001</v>
      </c>
      <c r="Q176" s="23">
        <f t="shared" si="33"/>
        <v>19545.228960757504</v>
      </c>
      <c r="Z176" s="113"/>
      <c r="AA176" s="113"/>
      <c r="AB176" s="113"/>
      <c r="AC176" s="113"/>
      <c r="AD176" s="113"/>
      <c r="AE176" s="113"/>
      <c r="AF176" s="113"/>
      <c r="AG176" s="113"/>
      <c r="AH176" s="129"/>
      <c r="AI176" s="123"/>
      <c r="AJ176" s="116"/>
      <c r="AK176" s="134"/>
      <c r="AL176" s="125"/>
      <c r="AM176" s="135"/>
      <c r="AN176" s="123"/>
      <c r="AO176" s="123"/>
      <c r="AP176" s="123"/>
      <c r="AQ176" s="123"/>
      <c r="AR176" s="123"/>
      <c r="AS176" s="123"/>
      <c r="AT176" s="123"/>
      <c r="AU176" s="123"/>
    </row>
    <row r="177" spans="2:47" ht="15.75">
      <c r="B177" s="69">
        <v>10</v>
      </c>
      <c r="C177" s="65">
        <v>166386.95444909998</v>
      </c>
      <c r="D177" s="72">
        <v>332773.90889819997</v>
      </c>
      <c r="E177" s="77">
        <f t="shared" si="34"/>
        <v>56571.564512694</v>
      </c>
      <c r="K177" s="22">
        <v>6</v>
      </c>
      <c r="L177" s="5">
        <f t="shared" si="28"/>
        <v>67378.302753300013</v>
      </c>
      <c r="M177" s="5">
        <f t="shared" si="29"/>
        <v>51190.858568850002</v>
      </c>
      <c r="N177" s="5">
        <f t="shared" si="30"/>
        <v>26048.504163412505</v>
      </c>
      <c r="O177" s="5">
        <f t="shared" si="31"/>
        <v>25024.133618137501</v>
      </c>
      <c r="P177" s="5">
        <f t="shared" si="32"/>
        <v>23264.341739100004</v>
      </c>
      <c r="Q177" s="23">
        <f t="shared" si="33"/>
        <v>20514.073466040001</v>
      </c>
      <c r="Z177" s="113"/>
      <c r="AA177" s="113"/>
      <c r="AB177" s="113"/>
      <c r="AC177" s="113"/>
      <c r="AD177" s="113"/>
      <c r="AE177" s="113"/>
      <c r="AF177" s="113"/>
      <c r="AG177" s="113"/>
      <c r="AH177" s="129"/>
      <c r="AI177" s="123"/>
      <c r="AJ177" s="116"/>
      <c r="AK177" s="134"/>
      <c r="AL177" s="125"/>
      <c r="AM177" s="135"/>
      <c r="AN177" s="123"/>
      <c r="AO177" s="123"/>
      <c r="AP177" s="123"/>
      <c r="AQ177" s="123"/>
      <c r="AR177" s="123"/>
      <c r="AS177" s="123"/>
      <c r="AT177" s="123"/>
      <c r="AU177" s="123"/>
    </row>
    <row r="178" spans="2:47" ht="26.25" customHeight="1">
      <c r="B178" s="69">
        <v>9</v>
      </c>
      <c r="C178" s="65">
        <v>176075.39950192499</v>
      </c>
      <c r="D178" s="72">
        <v>352150.79900384997</v>
      </c>
      <c r="E178" s="77">
        <f t="shared" si="34"/>
        <v>59865.635830654501</v>
      </c>
      <c r="K178" s="22">
        <v>5</v>
      </c>
      <c r="L178" s="5">
        <f t="shared" si="28"/>
        <v>70713.889690290001</v>
      </c>
      <c r="M178" s="5">
        <f t="shared" si="29"/>
        <v>53725.0594881</v>
      </c>
      <c r="N178" s="5">
        <f t="shared" si="30"/>
        <v>27278.754952102507</v>
      </c>
      <c r="O178" s="5">
        <f t="shared" si="31"/>
        <v>26205.964190752504</v>
      </c>
      <c r="P178" s="5">
        <f t="shared" si="32"/>
        <v>24363.04046022</v>
      </c>
      <c r="Q178" s="23">
        <f t="shared" si="33"/>
        <v>21482.917971322502</v>
      </c>
      <c r="Z178" s="113"/>
      <c r="AA178" s="113"/>
      <c r="AB178" s="113"/>
      <c r="AC178" s="113"/>
      <c r="AD178" s="113"/>
      <c r="AE178" s="113"/>
      <c r="AF178" s="113"/>
      <c r="AG178" s="113"/>
      <c r="AH178" s="121"/>
      <c r="AI178" s="123"/>
      <c r="AJ178" s="116"/>
      <c r="AK178" s="134"/>
      <c r="AL178" s="125"/>
      <c r="AM178" s="135"/>
      <c r="AN178" s="123"/>
      <c r="AO178" s="123"/>
      <c r="AP178" s="123"/>
      <c r="AQ178" s="123"/>
      <c r="AR178" s="123"/>
      <c r="AS178" s="123"/>
      <c r="AT178" s="123"/>
      <c r="AU178" s="123"/>
    </row>
    <row r="179" spans="2:47" ht="15.75">
      <c r="B179" s="69">
        <v>8</v>
      </c>
      <c r="C179" s="65">
        <v>185763.84455474999</v>
      </c>
      <c r="D179" s="72">
        <v>371527.68910949997</v>
      </c>
      <c r="E179" s="77">
        <f t="shared" si="34"/>
        <v>63159.707148615002</v>
      </c>
      <c r="K179" s="22">
        <v>4</v>
      </c>
      <c r="L179" s="5">
        <f t="shared" si="28"/>
        <v>74049.413743882498</v>
      </c>
      <c r="M179" s="5">
        <f t="shared" si="29"/>
        <v>56259.260407350004</v>
      </c>
      <c r="N179" s="5">
        <f t="shared" si="30"/>
        <v>28508.942857395003</v>
      </c>
      <c r="O179" s="5">
        <f t="shared" si="31"/>
        <v>27387.794763367503</v>
      </c>
      <c r="P179" s="5">
        <f t="shared" si="32"/>
        <v>25461.802064737498</v>
      </c>
      <c r="Q179" s="23">
        <f t="shared" si="33"/>
        <v>22451.762476604999</v>
      </c>
      <c r="Z179" s="113"/>
      <c r="AA179" s="113"/>
      <c r="AB179" s="113"/>
      <c r="AC179" s="113"/>
      <c r="AD179" s="113"/>
      <c r="AE179" s="113"/>
      <c r="AF179" s="113"/>
      <c r="AG179" s="113"/>
      <c r="AH179" s="129"/>
      <c r="AI179" s="123"/>
      <c r="AJ179" s="116"/>
      <c r="AK179" s="134"/>
      <c r="AL179" s="125"/>
      <c r="AM179" s="135"/>
      <c r="AN179" s="123"/>
      <c r="AO179" s="123"/>
      <c r="AP179" s="123"/>
      <c r="AQ179" s="123"/>
      <c r="AR179" s="123"/>
      <c r="AS179" s="123"/>
      <c r="AT179" s="123"/>
      <c r="AU179" s="123"/>
    </row>
    <row r="180" spans="2:47" ht="15.75">
      <c r="B180" s="69">
        <v>7</v>
      </c>
      <c r="C180" s="65">
        <v>195452.28960757502</v>
      </c>
      <c r="D180" s="72">
        <v>390904.57921515004</v>
      </c>
      <c r="E180" s="77">
        <f t="shared" si="34"/>
        <v>66453.778466575517</v>
      </c>
      <c r="K180" s="22">
        <v>3</v>
      </c>
      <c r="L180" s="5">
        <f t="shared" si="28"/>
        <v>77385.000680872516</v>
      </c>
      <c r="M180" s="5">
        <f t="shared" si="29"/>
        <v>58793.461326600009</v>
      </c>
      <c r="N180" s="5">
        <f t="shared" si="30"/>
        <v>29739.193646084997</v>
      </c>
      <c r="O180" s="5">
        <f t="shared" si="31"/>
        <v>28569.625335982502</v>
      </c>
      <c r="P180" s="5">
        <f t="shared" si="32"/>
        <v>26560.500785857505</v>
      </c>
      <c r="Q180" s="23">
        <f t="shared" si="33"/>
        <v>23420.606981887504</v>
      </c>
      <c r="Z180" s="113"/>
      <c r="AA180" s="113"/>
      <c r="AB180" s="113"/>
      <c r="AC180" s="113"/>
      <c r="AD180" s="113"/>
      <c r="AE180" s="113"/>
      <c r="AF180" s="113"/>
      <c r="AG180" s="113"/>
      <c r="AH180" s="129"/>
      <c r="AI180" s="123"/>
      <c r="AJ180" s="116"/>
      <c r="AK180" s="134"/>
      <c r="AL180" s="125"/>
      <c r="AM180" s="135"/>
      <c r="AN180" s="123"/>
      <c r="AO180" s="123"/>
      <c r="AP180" s="123"/>
      <c r="AQ180" s="123"/>
      <c r="AR180" s="123"/>
      <c r="AS180" s="123"/>
      <c r="AT180" s="123"/>
      <c r="AU180" s="123"/>
    </row>
    <row r="181" spans="2:47" ht="15.75">
      <c r="B181" s="69">
        <v>6</v>
      </c>
      <c r="C181" s="65">
        <v>205140.73466039999</v>
      </c>
      <c r="D181" s="72">
        <v>410281.46932079998</v>
      </c>
      <c r="E181" s="77">
        <f t="shared" si="34"/>
        <v>69747.849784535996</v>
      </c>
      <c r="K181" s="22">
        <v>2</v>
      </c>
      <c r="L181" s="5">
        <f t="shared" si="28"/>
        <v>80720.524734464998</v>
      </c>
      <c r="M181" s="5">
        <f t="shared" si="29"/>
        <v>61327.662245850013</v>
      </c>
      <c r="N181" s="5">
        <f t="shared" si="30"/>
        <v>30969.381551377501</v>
      </c>
      <c r="O181" s="5">
        <f t="shared" si="31"/>
        <v>29751.518791995008</v>
      </c>
      <c r="P181" s="5">
        <f t="shared" si="32"/>
        <v>27659.262390374999</v>
      </c>
      <c r="Q181" s="23">
        <f t="shared" si="33"/>
        <v>24389.388603772502</v>
      </c>
      <c r="Z181" s="113"/>
      <c r="AA181" s="113"/>
      <c r="AB181" s="113"/>
      <c r="AC181" s="113"/>
      <c r="AD181" s="113"/>
      <c r="AE181" s="113"/>
      <c r="AF181" s="113"/>
      <c r="AG181" s="113"/>
      <c r="AH181" s="129"/>
      <c r="AI181" s="123"/>
      <c r="AJ181" s="116"/>
      <c r="AK181" s="134"/>
      <c r="AL181" s="125"/>
      <c r="AM181" s="135"/>
      <c r="AN181" s="123"/>
      <c r="AO181" s="123"/>
      <c r="AP181" s="123"/>
      <c r="AQ181" s="123"/>
      <c r="AR181" s="123"/>
      <c r="AS181" s="123"/>
      <c r="AT181" s="123"/>
      <c r="AU181" s="123"/>
    </row>
    <row r="182" spans="2:47" ht="16.5" thickBot="1">
      <c r="B182" s="69">
        <v>5</v>
      </c>
      <c r="C182" s="65">
        <v>214829.17971322502</v>
      </c>
      <c r="D182" s="72">
        <v>429658.35942645004</v>
      </c>
      <c r="E182" s="77">
        <f t="shared" si="34"/>
        <v>73041.921102496519</v>
      </c>
      <c r="K182" s="24">
        <v>1</v>
      </c>
      <c r="L182" s="25">
        <f t="shared" si="28"/>
        <v>84056.111671455015</v>
      </c>
      <c r="M182" s="25">
        <f t="shared" si="29"/>
        <v>63861.863165100003</v>
      </c>
      <c r="N182" s="25">
        <f t="shared" si="30"/>
        <v>32199.632340067503</v>
      </c>
      <c r="O182" s="25">
        <f t="shared" si="31"/>
        <v>30933.34936461</v>
      </c>
      <c r="P182" s="25">
        <f t="shared" si="32"/>
        <v>28757.961111495006</v>
      </c>
      <c r="Q182" s="26">
        <f t="shared" si="33"/>
        <v>25358.233109055</v>
      </c>
      <c r="Z182" s="113"/>
      <c r="AA182" s="113"/>
      <c r="AB182" s="113"/>
      <c r="AC182" s="113"/>
      <c r="AD182" s="113"/>
      <c r="AE182" s="113"/>
      <c r="AF182" s="113"/>
      <c r="AG182" s="113"/>
      <c r="AH182" s="121"/>
      <c r="AI182" s="123"/>
      <c r="AJ182" s="116"/>
      <c r="AK182" s="134"/>
      <c r="AL182" s="125"/>
      <c r="AM182" s="135"/>
      <c r="AN182" s="123"/>
      <c r="AO182" s="123"/>
      <c r="AP182" s="123"/>
      <c r="AQ182" s="123"/>
      <c r="AR182" s="123"/>
      <c r="AS182" s="123"/>
      <c r="AT182" s="123"/>
      <c r="AU182" s="123"/>
    </row>
    <row r="183" spans="2:47" ht="15.75">
      <c r="B183" s="69">
        <v>4</v>
      </c>
      <c r="C183" s="65">
        <v>224517.62476604999</v>
      </c>
      <c r="D183" s="72">
        <v>449035.24953209999</v>
      </c>
      <c r="E183" s="77">
        <f t="shared" si="34"/>
        <v>76335.992420456998</v>
      </c>
      <c r="K183" s="27"/>
      <c r="L183" s="8"/>
      <c r="M183" s="8"/>
      <c r="N183" s="8"/>
      <c r="O183" s="8"/>
      <c r="P183" s="8"/>
      <c r="Z183" s="113"/>
      <c r="AA183" s="113"/>
      <c r="AB183" s="113"/>
      <c r="AC183" s="113"/>
      <c r="AD183" s="113"/>
      <c r="AE183" s="113"/>
      <c r="AF183" s="113"/>
      <c r="AG183" s="113"/>
      <c r="AH183" s="121"/>
      <c r="AI183" s="123"/>
      <c r="AJ183" s="116"/>
      <c r="AK183" s="134"/>
      <c r="AL183" s="125"/>
      <c r="AM183" s="135"/>
      <c r="AN183" s="123"/>
      <c r="AO183" s="123"/>
      <c r="AP183" s="123"/>
      <c r="AQ183" s="123"/>
      <c r="AR183" s="123"/>
      <c r="AS183" s="123"/>
      <c r="AT183" s="123"/>
      <c r="AU183" s="123"/>
    </row>
    <row r="184" spans="2:47" ht="16.5" thickBot="1">
      <c r="B184" s="69">
        <v>3</v>
      </c>
      <c r="C184" s="65">
        <v>234206.06981887502</v>
      </c>
      <c r="D184" s="72">
        <v>468412.13963775005</v>
      </c>
      <c r="E184" s="77">
        <f t="shared" si="34"/>
        <v>79630.063738417521</v>
      </c>
      <c r="K184" s="27"/>
      <c r="L184" s="8"/>
      <c r="M184" s="8"/>
      <c r="N184" s="8"/>
      <c r="O184" s="8"/>
      <c r="P184" s="8"/>
      <c r="Z184" s="113"/>
      <c r="AA184" s="113"/>
      <c r="AB184" s="113"/>
      <c r="AC184" s="113"/>
      <c r="AD184" s="113"/>
      <c r="AE184" s="113"/>
      <c r="AF184" s="113"/>
      <c r="AG184" s="113"/>
      <c r="AH184" s="121"/>
      <c r="AI184" s="123"/>
      <c r="AJ184" s="116"/>
      <c r="AK184" s="134"/>
      <c r="AL184" s="125"/>
      <c r="AM184" s="135"/>
      <c r="AN184" s="123"/>
      <c r="AO184" s="123"/>
      <c r="AP184" s="123"/>
      <c r="AQ184" s="123"/>
      <c r="AR184" s="123"/>
      <c r="AS184" s="123"/>
      <c r="AT184" s="123"/>
      <c r="AU184" s="123"/>
    </row>
    <row r="185" spans="2:47" ht="26.25" customHeight="1" thickBot="1">
      <c r="B185" s="69">
        <v>2</v>
      </c>
      <c r="C185" s="65">
        <v>243893.88603772499</v>
      </c>
      <c r="D185" s="72">
        <v>487787.77207544999</v>
      </c>
      <c r="E185" s="77">
        <f t="shared" si="34"/>
        <v>82923.921252826505</v>
      </c>
      <c r="K185" s="110" t="s">
        <v>32</v>
      </c>
      <c r="L185" s="111"/>
      <c r="M185" s="111"/>
      <c r="N185" s="111"/>
      <c r="O185" s="111"/>
      <c r="P185" s="111"/>
      <c r="Q185" s="112"/>
      <c r="Z185" s="113"/>
      <c r="AA185" s="113"/>
      <c r="AB185" s="113"/>
      <c r="AC185" s="113"/>
      <c r="AD185" s="113"/>
      <c r="AE185" s="113"/>
      <c r="AF185" s="113"/>
      <c r="AG185" s="113"/>
      <c r="AH185" s="129"/>
      <c r="AI185" s="123"/>
      <c r="AJ185" s="116"/>
      <c r="AK185" s="134"/>
      <c r="AL185" s="125"/>
      <c r="AM185" s="135"/>
      <c r="AN185" s="123"/>
      <c r="AO185" s="123"/>
      <c r="AP185" s="123"/>
      <c r="AQ185" s="123"/>
      <c r="AR185" s="123"/>
      <c r="AS185" s="123"/>
      <c r="AT185" s="123"/>
      <c r="AU185" s="123"/>
    </row>
    <row r="186" spans="2:47" ht="16.5" thickBot="1">
      <c r="B186" s="70">
        <v>1</v>
      </c>
      <c r="C186" s="71">
        <v>253582.33109055</v>
      </c>
      <c r="D186" s="73">
        <v>507164.66218109999</v>
      </c>
      <c r="E186" s="78">
        <f t="shared" si="34"/>
        <v>86217.992570786999</v>
      </c>
      <c r="K186" s="28"/>
      <c r="L186" s="29" t="s">
        <v>10</v>
      </c>
      <c r="M186" s="29" t="s">
        <v>11</v>
      </c>
      <c r="N186" s="30"/>
      <c r="O186" s="31"/>
      <c r="P186" s="31"/>
      <c r="Q186" s="32"/>
      <c r="Z186" s="113"/>
      <c r="AA186" s="113"/>
      <c r="AB186" s="113"/>
      <c r="AC186" s="113"/>
      <c r="AD186" s="113"/>
      <c r="AE186" s="113"/>
      <c r="AF186" s="113"/>
      <c r="AG186" s="113"/>
      <c r="AH186" s="121"/>
      <c r="AI186" s="123"/>
      <c r="AJ186" s="116"/>
      <c r="AK186" s="134"/>
      <c r="AL186" s="125"/>
      <c r="AM186" s="135"/>
      <c r="AN186" s="123"/>
      <c r="AO186" s="123"/>
      <c r="AP186" s="123"/>
      <c r="AQ186" s="123"/>
      <c r="AR186" s="123"/>
      <c r="AS186" s="123"/>
      <c r="AT186" s="123"/>
      <c r="AU186" s="123"/>
    </row>
    <row r="187" spans="2:47" ht="15.75" thickBot="1">
      <c r="K187" s="33" t="s">
        <v>33</v>
      </c>
      <c r="L187" s="34">
        <f>+C111*5%</f>
        <v>18679.135926990006</v>
      </c>
      <c r="M187" s="34">
        <f>+D111*5%</f>
        <v>14191.525147799999</v>
      </c>
      <c r="N187" s="85" t="s">
        <v>34</v>
      </c>
      <c r="O187" s="86"/>
      <c r="P187" s="86"/>
      <c r="Q187" s="87"/>
      <c r="Z187" s="113"/>
      <c r="AA187" s="113"/>
      <c r="AB187" s="113"/>
      <c r="AC187" s="113"/>
      <c r="AD187" s="113"/>
      <c r="AE187" s="113"/>
      <c r="AF187" s="113"/>
      <c r="AG187" s="113"/>
      <c r="AH187" s="121"/>
      <c r="AI187" s="123"/>
      <c r="AJ187" s="116"/>
      <c r="AK187" s="134"/>
      <c r="AL187" s="125"/>
      <c r="AM187" s="135"/>
      <c r="AN187" s="123"/>
      <c r="AO187" s="123"/>
      <c r="AP187" s="123"/>
      <c r="AQ187" s="123"/>
      <c r="AR187" s="123"/>
      <c r="AS187" s="123"/>
      <c r="AT187" s="123"/>
      <c r="AU187" s="123"/>
    </row>
    <row r="188" spans="2:47" ht="15.75" thickBot="1">
      <c r="K188" s="33" t="s">
        <v>35</v>
      </c>
      <c r="L188" s="34">
        <f>+C111*10%</f>
        <v>37358.271853980012</v>
      </c>
      <c r="M188" s="34">
        <f>+D111*10%</f>
        <v>28383.050295599998</v>
      </c>
      <c r="N188" s="88"/>
      <c r="O188" s="89"/>
      <c r="P188" s="89"/>
      <c r="Q188" s="90"/>
      <c r="Z188" s="113"/>
      <c r="AA188" s="113"/>
      <c r="AB188" s="113"/>
      <c r="AC188" s="113"/>
      <c r="AD188" s="113"/>
      <c r="AE188" s="113"/>
      <c r="AF188" s="113"/>
      <c r="AG188" s="113"/>
      <c r="AH188" s="123"/>
      <c r="AI188" s="123"/>
      <c r="AJ188" s="116"/>
      <c r="AK188" s="134"/>
      <c r="AL188" s="125"/>
      <c r="AM188" s="135"/>
      <c r="AN188" s="123"/>
      <c r="AO188" s="123"/>
      <c r="AP188" s="123"/>
      <c r="AQ188" s="123"/>
      <c r="AR188" s="123"/>
      <c r="AS188" s="123"/>
      <c r="AT188" s="123"/>
      <c r="AU188" s="123"/>
    </row>
    <row r="189" spans="2:47" ht="15.75" thickBot="1">
      <c r="K189" s="33" t="s">
        <v>36</v>
      </c>
      <c r="L189" s="34">
        <f>+C111*15%</f>
        <v>56037.40778097001</v>
      </c>
      <c r="M189" s="34">
        <f>+D111*15%</f>
        <v>42574.575443399997</v>
      </c>
      <c r="N189" s="91"/>
      <c r="O189" s="92"/>
      <c r="P189" s="92"/>
      <c r="Q189" s="93"/>
      <c r="Z189" s="113"/>
      <c r="AA189" s="113"/>
      <c r="AB189" s="113"/>
      <c r="AC189" s="113"/>
      <c r="AD189" s="113"/>
      <c r="AE189" s="113"/>
      <c r="AF189" s="113"/>
      <c r="AG189" s="113"/>
      <c r="AH189" s="123"/>
      <c r="AI189" s="123"/>
      <c r="AJ189" s="116"/>
      <c r="AK189" s="134"/>
      <c r="AL189" s="125"/>
      <c r="AM189" s="135"/>
      <c r="AN189" s="123"/>
      <c r="AO189" s="123"/>
      <c r="AP189" s="123"/>
      <c r="AQ189" s="123"/>
      <c r="AR189" s="123"/>
      <c r="AS189" s="123"/>
      <c r="AT189" s="123"/>
      <c r="AU189" s="123"/>
    </row>
    <row r="190" spans="2:47">
      <c r="Z190" s="113"/>
      <c r="AA190" s="113"/>
      <c r="AB190" s="113"/>
      <c r="AC190" s="113"/>
      <c r="AD190" s="113"/>
      <c r="AE190" s="113"/>
      <c r="AF190" s="113"/>
      <c r="AG190" s="113"/>
      <c r="AH190" s="123"/>
      <c r="AI190" s="123"/>
      <c r="AJ190" s="116"/>
      <c r="AK190" s="119"/>
      <c r="AL190" s="125"/>
      <c r="AM190" s="135"/>
      <c r="AN190" s="123"/>
      <c r="AO190" s="123"/>
      <c r="AP190" s="123"/>
      <c r="AQ190" s="123"/>
      <c r="AR190" s="123"/>
      <c r="AS190" s="123"/>
      <c r="AT190" s="123"/>
      <c r="AU190" s="123"/>
    </row>
    <row r="191" spans="2:47" s="81" customFormat="1">
      <c r="Z191" s="113"/>
      <c r="AA191" s="129"/>
      <c r="AB191" s="129"/>
      <c r="AC191" s="129"/>
      <c r="AD191" s="113"/>
      <c r="AE191" s="113"/>
      <c r="AF191" s="113"/>
      <c r="AG191" s="113"/>
      <c r="AH191" s="123"/>
      <c r="AI191" s="123"/>
      <c r="AJ191" s="116"/>
      <c r="AK191" s="134"/>
      <c r="AL191" s="125"/>
      <c r="AM191" s="135"/>
      <c r="AN191" s="123"/>
      <c r="AO191" s="123"/>
      <c r="AP191" s="123"/>
      <c r="AQ191" s="123"/>
      <c r="AR191" s="123"/>
      <c r="AS191" s="123"/>
      <c r="AT191" s="123"/>
      <c r="AU191" s="123"/>
    </row>
    <row r="192" spans="2:47" s="81" customFormat="1">
      <c r="Z192" s="113"/>
      <c r="AA192" s="113"/>
      <c r="AB192" s="113"/>
      <c r="AC192" s="113"/>
      <c r="AD192" s="113"/>
      <c r="AE192" s="113"/>
      <c r="AF192" s="113"/>
      <c r="AG192" s="113"/>
      <c r="AH192" s="123"/>
      <c r="AI192" s="123"/>
      <c r="AJ192" s="116"/>
      <c r="AK192" s="134"/>
      <c r="AL192" s="125"/>
      <c r="AM192" s="135"/>
      <c r="AN192" s="123"/>
      <c r="AO192" s="123"/>
      <c r="AP192" s="123"/>
      <c r="AQ192" s="123"/>
      <c r="AR192" s="123"/>
      <c r="AS192" s="123"/>
      <c r="AT192" s="123"/>
      <c r="AU192" s="123"/>
    </row>
    <row r="193" spans="26:47">
      <c r="Z193" s="113"/>
      <c r="AA193" s="113"/>
      <c r="AB193" s="113"/>
      <c r="AC193" s="113"/>
      <c r="AD193" s="113"/>
      <c r="AE193" s="113"/>
      <c r="AF193" s="113"/>
      <c r="AG193" s="113"/>
      <c r="AH193" s="123"/>
      <c r="AI193" s="123"/>
      <c r="AJ193" s="116"/>
      <c r="AK193" s="134"/>
      <c r="AL193" s="125"/>
      <c r="AM193" s="135"/>
      <c r="AN193" s="123"/>
      <c r="AO193" s="123"/>
      <c r="AP193" s="123"/>
      <c r="AQ193" s="123"/>
      <c r="AR193" s="123"/>
      <c r="AS193" s="123"/>
      <c r="AT193" s="123"/>
      <c r="AU193" s="123"/>
    </row>
    <row r="194" spans="26:47">
      <c r="Z194" s="113"/>
      <c r="AA194" s="113"/>
      <c r="AB194" s="113"/>
      <c r="AC194" s="113"/>
      <c r="AD194" s="113"/>
      <c r="AE194" s="113"/>
      <c r="AF194" s="113"/>
      <c r="AG194" s="113"/>
      <c r="AH194" s="121"/>
      <c r="AI194" s="123"/>
      <c r="AJ194" s="116"/>
      <c r="AK194" s="134"/>
      <c r="AL194" s="125"/>
      <c r="AM194" s="135"/>
      <c r="AN194" s="123"/>
      <c r="AO194" s="123"/>
      <c r="AP194" s="123"/>
      <c r="AQ194" s="123"/>
      <c r="AR194" s="123"/>
      <c r="AS194" s="123"/>
      <c r="AT194" s="123"/>
      <c r="AU194" s="123"/>
    </row>
    <row r="195" spans="26:47">
      <c r="Z195" s="113"/>
      <c r="AA195" s="113"/>
      <c r="AB195" s="113"/>
      <c r="AC195" s="113"/>
      <c r="AD195" s="113"/>
      <c r="AE195" s="113"/>
      <c r="AF195" s="113"/>
      <c r="AG195" s="113"/>
      <c r="AH195" s="121"/>
      <c r="AI195" s="123"/>
      <c r="AJ195" s="116"/>
      <c r="AK195" s="134"/>
      <c r="AL195" s="125"/>
      <c r="AM195" s="135"/>
      <c r="AN195" s="123"/>
      <c r="AO195" s="123"/>
      <c r="AP195" s="123"/>
      <c r="AQ195" s="123"/>
      <c r="AR195" s="123"/>
      <c r="AS195" s="123"/>
      <c r="AT195" s="123"/>
      <c r="AU195" s="123"/>
    </row>
    <row r="196" spans="26:47">
      <c r="Z196" s="113"/>
      <c r="AA196" s="113"/>
      <c r="AB196" s="113"/>
      <c r="AC196" s="113"/>
      <c r="AD196" s="113"/>
      <c r="AE196" s="113"/>
      <c r="AF196" s="113"/>
      <c r="AG196" s="113"/>
      <c r="AH196" s="121"/>
      <c r="AI196" s="123"/>
      <c r="AJ196" s="116"/>
      <c r="AK196" s="134"/>
      <c r="AL196" s="125"/>
      <c r="AM196" s="135"/>
      <c r="AN196" s="123"/>
      <c r="AO196" s="123"/>
      <c r="AP196" s="123"/>
      <c r="AQ196" s="123"/>
      <c r="AR196" s="123"/>
      <c r="AS196" s="123"/>
      <c r="AT196" s="123"/>
      <c r="AU196" s="123"/>
    </row>
    <row r="197" spans="26:47">
      <c r="Z197" s="113"/>
      <c r="AA197" s="113"/>
      <c r="AB197" s="113"/>
      <c r="AC197" s="113"/>
      <c r="AD197" s="113"/>
      <c r="AE197" s="113"/>
      <c r="AF197" s="113"/>
      <c r="AG197" s="113"/>
      <c r="AH197" s="121"/>
      <c r="AI197" s="123"/>
      <c r="AJ197" s="116"/>
      <c r="AK197" s="134"/>
      <c r="AL197" s="125"/>
      <c r="AM197" s="135"/>
      <c r="AN197" s="123"/>
      <c r="AO197" s="123"/>
      <c r="AP197" s="123"/>
      <c r="AQ197" s="123"/>
      <c r="AR197" s="123"/>
      <c r="AS197" s="123"/>
      <c r="AT197" s="123"/>
      <c r="AU197" s="123"/>
    </row>
    <row r="198" spans="26:47">
      <c r="Z198" s="113"/>
      <c r="AA198" s="113"/>
      <c r="AB198" s="113"/>
      <c r="AC198" s="113"/>
      <c r="AD198" s="113"/>
      <c r="AE198" s="113"/>
      <c r="AF198" s="113"/>
      <c r="AG198" s="113"/>
      <c r="AH198" s="121"/>
      <c r="AI198" s="123"/>
      <c r="AJ198" s="116"/>
      <c r="AK198" s="134"/>
      <c r="AL198" s="125"/>
      <c r="AM198" s="135"/>
      <c r="AN198" s="123"/>
      <c r="AO198" s="123"/>
      <c r="AP198" s="123"/>
      <c r="AQ198" s="123"/>
      <c r="AR198" s="123"/>
      <c r="AS198" s="123"/>
      <c r="AT198" s="123"/>
      <c r="AU198" s="123"/>
    </row>
    <row r="199" spans="26:47">
      <c r="Z199" s="113"/>
      <c r="AA199" s="113"/>
      <c r="AB199" s="113"/>
      <c r="AC199" s="113"/>
      <c r="AD199" s="113"/>
      <c r="AE199" s="113"/>
      <c r="AF199" s="113"/>
      <c r="AG199" s="113"/>
      <c r="AH199" s="121"/>
      <c r="AI199" s="123"/>
      <c r="AJ199" s="116"/>
      <c r="AK199" s="134"/>
      <c r="AL199" s="125"/>
      <c r="AM199" s="135"/>
      <c r="AN199" s="123"/>
      <c r="AO199" s="123"/>
      <c r="AP199" s="123"/>
      <c r="AQ199" s="123"/>
      <c r="AR199" s="123"/>
      <c r="AS199" s="123"/>
      <c r="AT199" s="123"/>
      <c r="AU199" s="123"/>
    </row>
    <row r="200" spans="26:47">
      <c r="Z200" s="113"/>
      <c r="AA200" s="113"/>
      <c r="AB200" s="113"/>
      <c r="AC200" s="113"/>
      <c r="AD200" s="113"/>
      <c r="AE200" s="113"/>
      <c r="AF200" s="113"/>
      <c r="AG200" s="113"/>
      <c r="AH200" s="123"/>
      <c r="AI200" s="123"/>
      <c r="AJ200" s="116"/>
      <c r="AK200" s="134"/>
      <c r="AL200" s="125"/>
      <c r="AM200" s="135"/>
      <c r="AN200" s="123"/>
      <c r="AO200" s="123"/>
      <c r="AP200" s="123"/>
      <c r="AQ200" s="123"/>
      <c r="AR200" s="123"/>
      <c r="AS200" s="123"/>
      <c r="AT200" s="123"/>
      <c r="AU200" s="123"/>
    </row>
    <row r="201" spans="26:47">
      <c r="Z201" s="113"/>
      <c r="AA201" s="113"/>
      <c r="AB201" s="113"/>
      <c r="AC201" s="113"/>
      <c r="AD201" s="113"/>
      <c r="AE201" s="113"/>
      <c r="AF201" s="113"/>
      <c r="AG201" s="113"/>
      <c r="AH201" s="121"/>
      <c r="AI201" s="123"/>
      <c r="AJ201" s="116"/>
      <c r="AK201" s="134"/>
      <c r="AL201" s="125"/>
      <c r="AM201" s="135"/>
      <c r="AN201" s="123"/>
      <c r="AO201" s="123"/>
      <c r="AP201" s="123"/>
      <c r="AQ201" s="123"/>
      <c r="AR201" s="123"/>
      <c r="AS201" s="123"/>
      <c r="AT201" s="123"/>
      <c r="AU201" s="123"/>
    </row>
    <row r="202" spans="26:47">
      <c r="Z202" s="113"/>
      <c r="AA202" s="113"/>
      <c r="AB202" s="113"/>
      <c r="AC202" s="113"/>
      <c r="AD202" s="113"/>
      <c r="AE202" s="113"/>
      <c r="AF202" s="113"/>
      <c r="AG202" s="113"/>
      <c r="AH202" s="121"/>
      <c r="AI202" s="123"/>
      <c r="AJ202" s="116"/>
      <c r="AK202" s="134"/>
      <c r="AL202" s="125"/>
      <c r="AM202" s="135"/>
      <c r="AN202" s="123"/>
      <c r="AO202" s="123"/>
      <c r="AP202" s="123"/>
      <c r="AQ202" s="123"/>
      <c r="AR202" s="123"/>
      <c r="AS202" s="123"/>
      <c r="AT202" s="123"/>
      <c r="AU202" s="123"/>
    </row>
    <row r="203" spans="26:47">
      <c r="Z203" s="113"/>
      <c r="AA203" s="113"/>
      <c r="AB203" s="113"/>
      <c r="AC203" s="113"/>
      <c r="AD203" s="113"/>
      <c r="AE203" s="113"/>
      <c r="AF203" s="113"/>
      <c r="AG203" s="113"/>
      <c r="AH203" s="121"/>
      <c r="AI203" s="123"/>
      <c r="AJ203" s="116"/>
      <c r="AK203" s="134"/>
      <c r="AL203" s="125"/>
      <c r="AM203" s="135"/>
      <c r="AN203" s="123"/>
      <c r="AO203" s="123"/>
      <c r="AP203" s="123"/>
      <c r="AQ203" s="123"/>
      <c r="AR203" s="123"/>
      <c r="AS203" s="123"/>
      <c r="AT203" s="123"/>
      <c r="AU203" s="123"/>
    </row>
    <row r="204" spans="26:47">
      <c r="Z204" s="113"/>
      <c r="AA204" s="113"/>
      <c r="AB204" s="113"/>
      <c r="AC204" s="113"/>
      <c r="AD204" s="113"/>
      <c r="AE204" s="113"/>
      <c r="AF204" s="113"/>
      <c r="AG204" s="113"/>
      <c r="AH204" s="121"/>
      <c r="AI204" s="123"/>
      <c r="AJ204" s="116"/>
      <c r="AK204" s="134"/>
      <c r="AL204" s="125"/>
      <c r="AM204" s="135"/>
      <c r="AN204" s="123"/>
      <c r="AO204" s="123"/>
      <c r="AP204" s="123"/>
      <c r="AQ204" s="123"/>
      <c r="AR204" s="123"/>
      <c r="AS204" s="123"/>
      <c r="AT204" s="123"/>
      <c r="AU204" s="123"/>
    </row>
    <row r="205" spans="26:47">
      <c r="Z205" s="113"/>
      <c r="AA205" s="113"/>
      <c r="AB205" s="113"/>
      <c r="AC205" s="113"/>
      <c r="AD205" s="113"/>
      <c r="AE205" s="113"/>
      <c r="AF205" s="113"/>
      <c r="AG205" s="113"/>
      <c r="AH205" s="121"/>
      <c r="AI205" s="123"/>
      <c r="AJ205" s="116"/>
      <c r="AK205" s="134"/>
      <c r="AL205" s="125"/>
      <c r="AM205" s="135"/>
      <c r="AN205" s="123"/>
      <c r="AO205" s="123"/>
      <c r="AP205" s="123"/>
      <c r="AQ205" s="123"/>
      <c r="AR205" s="123"/>
      <c r="AS205" s="123"/>
      <c r="AT205" s="123"/>
      <c r="AU205" s="123"/>
    </row>
    <row r="206" spans="26:47">
      <c r="Z206" s="113"/>
      <c r="AA206" s="113"/>
      <c r="AB206" s="113"/>
      <c r="AC206" s="113"/>
      <c r="AD206" s="113"/>
      <c r="AE206" s="113"/>
      <c r="AF206" s="113"/>
      <c r="AG206" s="113"/>
      <c r="AH206" s="121"/>
      <c r="AI206" s="123"/>
      <c r="AJ206" s="116"/>
      <c r="AK206" s="134"/>
      <c r="AL206" s="125"/>
      <c r="AM206" s="135"/>
      <c r="AN206" s="123"/>
      <c r="AO206" s="123"/>
      <c r="AP206" s="123"/>
      <c r="AQ206" s="123"/>
      <c r="AR206" s="123"/>
      <c r="AS206" s="123"/>
      <c r="AT206" s="123"/>
      <c r="AU206" s="123"/>
    </row>
    <row r="207" spans="26:47">
      <c r="Z207" s="113"/>
      <c r="AA207" s="113"/>
      <c r="AB207" s="113"/>
      <c r="AC207" s="113"/>
      <c r="AD207" s="113"/>
      <c r="AE207" s="113"/>
      <c r="AF207" s="113"/>
      <c r="AG207" s="113"/>
      <c r="AH207" s="121"/>
      <c r="AI207" s="123"/>
      <c r="AJ207" s="116"/>
      <c r="AK207" s="134"/>
      <c r="AL207" s="125"/>
      <c r="AM207" s="135"/>
      <c r="AN207" s="123"/>
      <c r="AO207" s="123"/>
      <c r="AP207" s="123"/>
      <c r="AQ207" s="123"/>
      <c r="AR207" s="123"/>
      <c r="AS207" s="123"/>
      <c r="AT207" s="123"/>
      <c r="AU207" s="123"/>
    </row>
    <row r="208" spans="26:47">
      <c r="Z208" s="113"/>
      <c r="AA208" s="113"/>
      <c r="AB208" s="113"/>
      <c r="AC208" s="113"/>
      <c r="AD208" s="113"/>
      <c r="AE208" s="113"/>
      <c r="AF208" s="113"/>
      <c r="AG208" s="113"/>
      <c r="AH208" s="121"/>
      <c r="AI208" s="123"/>
      <c r="AJ208" s="116"/>
      <c r="AK208" s="134"/>
      <c r="AL208" s="125"/>
      <c r="AM208" s="135"/>
      <c r="AN208" s="123"/>
      <c r="AO208" s="123"/>
      <c r="AP208" s="123"/>
      <c r="AQ208" s="123"/>
      <c r="AR208" s="123"/>
      <c r="AS208" s="123"/>
      <c r="AT208" s="123"/>
      <c r="AU208" s="123"/>
    </row>
    <row r="209" spans="26:47">
      <c r="Z209" s="113"/>
      <c r="AA209" s="113"/>
      <c r="AB209" s="113"/>
      <c r="AC209" s="113"/>
      <c r="AD209" s="113"/>
      <c r="AE209" s="113"/>
      <c r="AF209" s="113"/>
      <c r="AG209" s="113"/>
      <c r="AH209" s="121"/>
      <c r="AI209" s="123"/>
      <c r="AJ209" s="116"/>
      <c r="AK209" s="134"/>
      <c r="AL209" s="125"/>
      <c r="AM209" s="135"/>
      <c r="AN209" s="123"/>
      <c r="AO209" s="123"/>
      <c r="AP209" s="123"/>
      <c r="AQ209" s="123"/>
      <c r="AR209" s="123"/>
      <c r="AS209" s="123"/>
      <c r="AT209" s="123"/>
      <c r="AU209" s="123"/>
    </row>
    <row r="210" spans="26:47">
      <c r="Z210" s="113"/>
      <c r="AA210" s="113"/>
      <c r="AB210" s="113"/>
      <c r="AC210" s="113"/>
      <c r="AD210" s="113"/>
      <c r="AE210" s="113"/>
      <c r="AF210" s="113"/>
      <c r="AG210" s="113"/>
      <c r="AH210" s="121"/>
      <c r="AI210" s="123"/>
      <c r="AJ210" s="116"/>
      <c r="AK210" s="134"/>
      <c r="AL210" s="125"/>
      <c r="AM210" s="135"/>
      <c r="AN210" s="123"/>
      <c r="AO210" s="123"/>
      <c r="AP210" s="123"/>
      <c r="AQ210" s="123"/>
      <c r="AR210" s="123"/>
      <c r="AS210" s="123"/>
      <c r="AT210" s="123"/>
      <c r="AU210" s="123"/>
    </row>
    <row r="211" spans="26:47">
      <c r="Z211" s="113"/>
      <c r="AA211" s="113"/>
      <c r="AB211" s="113"/>
      <c r="AC211" s="113"/>
      <c r="AD211" s="113"/>
      <c r="AE211" s="113"/>
      <c r="AF211" s="113"/>
      <c r="AG211" s="113"/>
      <c r="AH211" s="121"/>
      <c r="AI211" s="123"/>
      <c r="AJ211" s="116"/>
      <c r="AK211" s="134"/>
      <c r="AL211" s="125"/>
      <c r="AM211" s="135"/>
      <c r="AN211" s="123"/>
      <c r="AO211" s="123"/>
      <c r="AP211" s="123"/>
      <c r="AQ211" s="123"/>
      <c r="AR211" s="123"/>
      <c r="AS211" s="123"/>
      <c r="AT211" s="123"/>
      <c r="AU211" s="123"/>
    </row>
    <row r="212" spans="26:47">
      <c r="Z212" s="113"/>
      <c r="AA212" s="113"/>
      <c r="AB212" s="113"/>
      <c r="AC212" s="113"/>
      <c r="AD212" s="113"/>
      <c r="AE212" s="113"/>
      <c r="AF212" s="113"/>
      <c r="AG212" s="113"/>
      <c r="AH212" s="123"/>
      <c r="AI212" s="123"/>
      <c r="AJ212" s="116"/>
      <c r="AK212" s="134"/>
      <c r="AL212" s="125"/>
      <c r="AM212" s="135"/>
      <c r="AN212" s="123"/>
      <c r="AO212" s="123"/>
      <c r="AP212" s="123"/>
      <c r="AQ212" s="123"/>
      <c r="AR212" s="123"/>
      <c r="AS212" s="123"/>
      <c r="AT212" s="123"/>
      <c r="AU212" s="123"/>
    </row>
    <row r="213" spans="26:47">
      <c r="Z213" s="113"/>
      <c r="AA213" s="113"/>
      <c r="AB213" s="113"/>
      <c r="AC213" s="113"/>
      <c r="AD213" s="113"/>
      <c r="AE213" s="113"/>
      <c r="AF213" s="113"/>
      <c r="AG213" s="113"/>
      <c r="AH213" s="123"/>
      <c r="AI213" s="123"/>
      <c r="AJ213" s="116"/>
      <c r="AK213" s="134"/>
      <c r="AL213" s="125"/>
      <c r="AM213" s="135"/>
      <c r="AN213" s="123"/>
      <c r="AO213" s="123"/>
      <c r="AP213" s="123"/>
      <c r="AQ213" s="123"/>
      <c r="AR213" s="123"/>
      <c r="AS213" s="123"/>
      <c r="AT213" s="123"/>
      <c r="AU213" s="123"/>
    </row>
    <row r="214" spans="26:47">
      <c r="Z214" s="113"/>
      <c r="AA214" s="113"/>
      <c r="AB214" s="113"/>
      <c r="AC214" s="113"/>
      <c r="AD214" s="113"/>
      <c r="AE214" s="113"/>
      <c r="AF214" s="113"/>
      <c r="AG214" s="113"/>
      <c r="AH214" s="121"/>
      <c r="AI214" s="123"/>
      <c r="AJ214" s="116"/>
      <c r="AK214" s="134"/>
      <c r="AL214" s="125"/>
      <c r="AM214" s="135"/>
      <c r="AN214" s="123"/>
      <c r="AO214" s="123"/>
      <c r="AP214" s="123"/>
      <c r="AQ214" s="123"/>
      <c r="AR214" s="123"/>
      <c r="AS214" s="123"/>
      <c r="AT214" s="123"/>
      <c r="AU214" s="123"/>
    </row>
    <row r="215" spans="26:47">
      <c r="Z215" s="113"/>
      <c r="AA215" s="113"/>
      <c r="AB215" s="113"/>
      <c r="AC215" s="113"/>
      <c r="AD215" s="113"/>
      <c r="AE215" s="113"/>
      <c r="AF215" s="113"/>
      <c r="AG215" s="113"/>
      <c r="AH215" s="121"/>
      <c r="AI215" s="123"/>
      <c r="AJ215" s="116"/>
      <c r="AK215" s="134"/>
      <c r="AL215" s="125"/>
      <c r="AM215" s="135"/>
      <c r="AN215" s="123"/>
      <c r="AO215" s="123"/>
      <c r="AP215" s="123"/>
      <c r="AQ215" s="123"/>
      <c r="AR215" s="123"/>
      <c r="AS215" s="123"/>
      <c r="AT215" s="123"/>
      <c r="AU215" s="123"/>
    </row>
    <row r="216" spans="26:47">
      <c r="Z216" s="113"/>
      <c r="AA216" s="113"/>
      <c r="AB216" s="113"/>
      <c r="AC216" s="113"/>
      <c r="AD216" s="113"/>
      <c r="AE216" s="113"/>
      <c r="AF216" s="113"/>
      <c r="AG216" s="113"/>
      <c r="AH216" s="121"/>
      <c r="AI216" s="123"/>
      <c r="AJ216" s="116"/>
      <c r="AK216" s="134"/>
      <c r="AL216" s="125"/>
      <c r="AM216" s="135"/>
      <c r="AN216" s="123"/>
      <c r="AO216" s="123"/>
      <c r="AP216" s="123"/>
      <c r="AQ216" s="123"/>
      <c r="AR216" s="123"/>
      <c r="AS216" s="123"/>
      <c r="AT216" s="123"/>
      <c r="AU216" s="123"/>
    </row>
    <row r="217" spans="26:47">
      <c r="Z217" s="113"/>
      <c r="AA217" s="113"/>
      <c r="AB217" s="113"/>
      <c r="AC217" s="113"/>
      <c r="AD217" s="113"/>
      <c r="AE217" s="113"/>
      <c r="AF217" s="113"/>
      <c r="AG217" s="113"/>
      <c r="AH217" s="121"/>
      <c r="AI217" s="123"/>
      <c r="AJ217" s="116"/>
      <c r="AK217" s="134"/>
      <c r="AL217" s="125"/>
      <c r="AM217" s="135"/>
      <c r="AN217" s="123"/>
      <c r="AO217" s="123"/>
      <c r="AP217" s="123"/>
      <c r="AQ217" s="123"/>
      <c r="AR217" s="123"/>
      <c r="AS217" s="123"/>
      <c r="AT217" s="123"/>
      <c r="AU217" s="123"/>
    </row>
    <row r="218" spans="26:47">
      <c r="Z218" s="113"/>
      <c r="AA218" s="113"/>
      <c r="AB218" s="113"/>
      <c r="AC218" s="113"/>
      <c r="AD218" s="113"/>
      <c r="AE218" s="113"/>
      <c r="AF218" s="113"/>
      <c r="AG218" s="113"/>
      <c r="AH218" s="121"/>
      <c r="AI218" s="123"/>
      <c r="AJ218" s="116"/>
      <c r="AK218" s="134"/>
      <c r="AL218" s="125"/>
      <c r="AM218" s="135"/>
      <c r="AN218" s="123"/>
      <c r="AO218" s="123"/>
      <c r="AP218" s="123"/>
      <c r="AQ218" s="123"/>
      <c r="AR218" s="123"/>
      <c r="AS218" s="123"/>
      <c r="AT218" s="123"/>
      <c r="AU218" s="123"/>
    </row>
    <row r="219" spans="26:47">
      <c r="Z219" s="113"/>
      <c r="AA219" s="113"/>
      <c r="AB219" s="113"/>
      <c r="AC219" s="113"/>
      <c r="AD219" s="113"/>
      <c r="AE219" s="113"/>
      <c r="AF219" s="113"/>
      <c r="AG219" s="113"/>
      <c r="AH219" s="121"/>
      <c r="AI219" s="123"/>
      <c r="AJ219" s="116"/>
      <c r="AK219" s="134"/>
      <c r="AL219" s="125"/>
      <c r="AM219" s="135"/>
      <c r="AN219" s="123"/>
      <c r="AO219" s="123"/>
      <c r="AP219" s="123"/>
      <c r="AQ219" s="123"/>
      <c r="AR219" s="123"/>
      <c r="AS219" s="123"/>
      <c r="AT219" s="123"/>
      <c r="AU219" s="123"/>
    </row>
    <row r="220" spans="26:47">
      <c r="Z220" s="113"/>
      <c r="AA220" s="113"/>
      <c r="AB220" s="113"/>
      <c r="AC220" s="113"/>
      <c r="AD220" s="113"/>
      <c r="AE220" s="113"/>
      <c r="AF220" s="113"/>
      <c r="AG220" s="113"/>
      <c r="AH220" s="123"/>
      <c r="AI220" s="123"/>
      <c r="AJ220" s="116"/>
      <c r="AK220" s="134"/>
      <c r="AL220" s="125"/>
      <c r="AM220" s="135"/>
      <c r="AN220" s="123"/>
      <c r="AO220" s="123"/>
      <c r="AP220" s="123"/>
      <c r="AQ220" s="123"/>
      <c r="AR220" s="123"/>
      <c r="AS220" s="123"/>
      <c r="AT220" s="123"/>
      <c r="AU220" s="123"/>
    </row>
    <row r="221" spans="26:47">
      <c r="Z221" s="113"/>
      <c r="AA221" s="113"/>
      <c r="AB221" s="113"/>
      <c r="AC221" s="113"/>
      <c r="AD221" s="113"/>
      <c r="AE221" s="113"/>
      <c r="AF221" s="113"/>
      <c r="AG221" s="113"/>
      <c r="AH221" s="121"/>
      <c r="AI221" s="123"/>
      <c r="AJ221" s="116"/>
      <c r="AK221" s="134"/>
      <c r="AL221" s="125"/>
      <c r="AM221" s="135"/>
      <c r="AN221" s="123"/>
      <c r="AO221" s="123"/>
      <c r="AP221" s="123"/>
      <c r="AQ221" s="123"/>
      <c r="AR221" s="123"/>
      <c r="AS221" s="123"/>
      <c r="AT221" s="123"/>
      <c r="AU221" s="123"/>
    </row>
    <row r="222" spans="26:47">
      <c r="Z222" s="113"/>
      <c r="AA222" s="113"/>
      <c r="AB222" s="113"/>
      <c r="AC222" s="113"/>
      <c r="AD222" s="113"/>
      <c r="AE222" s="113"/>
      <c r="AF222" s="113"/>
      <c r="AG222" s="113"/>
      <c r="AH222" s="121"/>
      <c r="AI222" s="123"/>
      <c r="AJ222" s="116"/>
      <c r="AK222" s="134"/>
      <c r="AL222" s="125"/>
      <c r="AM222" s="135"/>
      <c r="AN222" s="123"/>
      <c r="AO222" s="123"/>
      <c r="AP222" s="123"/>
      <c r="AQ222" s="123"/>
      <c r="AR222" s="123"/>
      <c r="AS222" s="123"/>
      <c r="AT222" s="123"/>
      <c r="AU222" s="123"/>
    </row>
    <row r="223" spans="26:47">
      <c r="Z223" s="113"/>
      <c r="AA223" s="113"/>
      <c r="AB223" s="113"/>
      <c r="AC223" s="113"/>
      <c r="AD223" s="113"/>
      <c r="AE223" s="113"/>
      <c r="AF223" s="113"/>
      <c r="AG223" s="113"/>
      <c r="AH223" s="121"/>
      <c r="AI223" s="123"/>
      <c r="AJ223" s="116"/>
      <c r="AK223" s="134"/>
      <c r="AL223" s="125"/>
      <c r="AM223" s="135"/>
      <c r="AN223" s="123"/>
      <c r="AO223" s="123"/>
      <c r="AP223" s="123"/>
      <c r="AQ223" s="123"/>
      <c r="AR223" s="123"/>
      <c r="AS223" s="123"/>
      <c r="AT223" s="123"/>
      <c r="AU223" s="123"/>
    </row>
    <row r="224" spans="26:47">
      <c r="Z224" s="113"/>
      <c r="AA224" s="113"/>
      <c r="AB224" s="113"/>
      <c r="AC224" s="113"/>
      <c r="AD224" s="113"/>
      <c r="AE224" s="113"/>
      <c r="AF224" s="113"/>
      <c r="AG224" s="113"/>
      <c r="AH224" s="121"/>
      <c r="AI224" s="123"/>
      <c r="AJ224" s="116"/>
      <c r="AK224" s="134"/>
      <c r="AL224" s="125"/>
      <c r="AM224" s="135"/>
      <c r="AN224" s="123"/>
      <c r="AO224" s="123"/>
      <c r="AP224" s="123"/>
      <c r="AQ224" s="123"/>
      <c r="AR224" s="123"/>
      <c r="AS224" s="123"/>
      <c r="AT224" s="123"/>
      <c r="AU224" s="123"/>
    </row>
    <row r="225" spans="26:47">
      <c r="Z225" s="113"/>
      <c r="AA225" s="113"/>
      <c r="AB225" s="113"/>
      <c r="AC225" s="113"/>
      <c r="AD225" s="113"/>
      <c r="AE225" s="113"/>
      <c r="AF225" s="113"/>
      <c r="AG225" s="113"/>
      <c r="AH225" s="123"/>
      <c r="AI225" s="123"/>
      <c r="AJ225" s="116"/>
      <c r="AK225" s="119"/>
      <c r="AL225" s="125"/>
      <c r="AM225" s="135"/>
      <c r="AN225" s="123"/>
      <c r="AO225" s="123"/>
      <c r="AP225" s="123"/>
      <c r="AQ225" s="123"/>
      <c r="AR225" s="123"/>
      <c r="AS225" s="123"/>
      <c r="AT225" s="123"/>
      <c r="AU225" s="123"/>
    </row>
    <row r="226" spans="26:47">
      <c r="Z226" s="113"/>
      <c r="AA226" s="113"/>
      <c r="AB226" s="113"/>
      <c r="AC226" s="113"/>
      <c r="AD226" s="113"/>
      <c r="AE226" s="113"/>
      <c r="AF226" s="113"/>
      <c r="AG226" s="113"/>
      <c r="AH226" s="121"/>
      <c r="AI226" s="123"/>
      <c r="AJ226" s="116"/>
      <c r="AK226" s="134"/>
      <c r="AL226" s="125"/>
      <c r="AM226" s="135"/>
      <c r="AN226" s="123"/>
      <c r="AO226" s="123"/>
      <c r="AP226" s="123"/>
      <c r="AQ226" s="123"/>
      <c r="AR226" s="123"/>
      <c r="AS226" s="123"/>
      <c r="AT226" s="123"/>
      <c r="AU226" s="123"/>
    </row>
    <row r="227" spans="26:47">
      <c r="Z227" s="113"/>
      <c r="AA227" s="113"/>
      <c r="AB227" s="113"/>
      <c r="AC227" s="113"/>
      <c r="AD227" s="113"/>
      <c r="AE227" s="113"/>
      <c r="AF227" s="113"/>
      <c r="AG227" s="113"/>
      <c r="AH227" s="121"/>
      <c r="AI227" s="123"/>
      <c r="AJ227" s="116"/>
      <c r="AK227" s="134"/>
      <c r="AL227" s="125"/>
      <c r="AM227" s="135"/>
      <c r="AN227" s="123"/>
      <c r="AO227" s="123"/>
      <c r="AP227" s="123"/>
      <c r="AQ227" s="123"/>
      <c r="AR227" s="123"/>
      <c r="AS227" s="123"/>
      <c r="AT227" s="123"/>
      <c r="AU227" s="123"/>
    </row>
    <row r="228" spans="26:47">
      <c r="Z228" s="113"/>
      <c r="AA228" s="113"/>
      <c r="AB228" s="113"/>
      <c r="AC228" s="113"/>
      <c r="AD228" s="113"/>
      <c r="AE228" s="113"/>
      <c r="AF228" s="113"/>
      <c r="AG228" s="113"/>
      <c r="AH228" s="121"/>
      <c r="AI228" s="123"/>
      <c r="AJ228" s="116"/>
      <c r="AK228" s="134"/>
      <c r="AL228" s="125"/>
      <c r="AM228" s="135"/>
      <c r="AN228" s="123"/>
      <c r="AO228" s="123"/>
      <c r="AP228" s="123"/>
      <c r="AQ228" s="123"/>
      <c r="AR228" s="123"/>
      <c r="AS228" s="123"/>
      <c r="AT228" s="123"/>
      <c r="AU228" s="123"/>
    </row>
    <row r="229" spans="26:47">
      <c r="Z229" s="113"/>
      <c r="AA229" s="113"/>
      <c r="AB229" s="113"/>
      <c r="AC229" s="113"/>
      <c r="AD229" s="113"/>
      <c r="AE229" s="113"/>
      <c r="AF229" s="113"/>
      <c r="AG229" s="113"/>
      <c r="AH229" s="121"/>
      <c r="AI229" s="123"/>
      <c r="AJ229" s="116"/>
      <c r="AK229" s="134"/>
      <c r="AL229" s="125"/>
      <c r="AM229" s="135"/>
      <c r="AN229" s="123"/>
      <c r="AO229" s="123"/>
      <c r="AP229" s="123"/>
      <c r="AQ229" s="123"/>
      <c r="AR229" s="123"/>
      <c r="AS229" s="123"/>
      <c r="AT229" s="123"/>
      <c r="AU229" s="123"/>
    </row>
    <row r="230" spans="26:47">
      <c r="Z230" s="113"/>
      <c r="AA230" s="113"/>
      <c r="AB230" s="113"/>
      <c r="AC230" s="113"/>
      <c r="AD230" s="113"/>
      <c r="AE230" s="113"/>
      <c r="AF230" s="113"/>
      <c r="AG230" s="113"/>
      <c r="AH230" s="123"/>
      <c r="AI230" s="123"/>
      <c r="AJ230" s="116"/>
      <c r="AK230" s="134"/>
      <c r="AL230" s="125"/>
      <c r="AM230" s="135"/>
      <c r="AN230" s="123"/>
      <c r="AO230" s="123"/>
      <c r="AP230" s="123"/>
      <c r="AQ230" s="123"/>
      <c r="AR230" s="123"/>
      <c r="AS230" s="123"/>
      <c r="AT230" s="123"/>
      <c r="AU230" s="123"/>
    </row>
    <row r="231" spans="26:47">
      <c r="Z231" s="113"/>
      <c r="AA231" s="113"/>
      <c r="AB231" s="113"/>
      <c r="AC231" s="113"/>
      <c r="AD231" s="113"/>
      <c r="AE231" s="113"/>
      <c r="AF231" s="113"/>
      <c r="AG231" s="113"/>
      <c r="AH231" s="121"/>
      <c r="AI231" s="123"/>
      <c r="AJ231" s="116"/>
      <c r="AK231" s="134"/>
      <c r="AL231" s="125"/>
      <c r="AM231" s="135"/>
      <c r="AN231" s="123"/>
      <c r="AO231" s="123"/>
      <c r="AP231" s="123"/>
      <c r="AQ231" s="123"/>
      <c r="AR231" s="123"/>
      <c r="AS231" s="123"/>
      <c r="AT231" s="123"/>
      <c r="AU231" s="123"/>
    </row>
    <row r="232" spans="26:47">
      <c r="Z232" s="113"/>
      <c r="AA232" s="113"/>
      <c r="AB232" s="113"/>
      <c r="AC232" s="113"/>
      <c r="AD232" s="113"/>
      <c r="AE232" s="113"/>
      <c r="AF232" s="113"/>
      <c r="AG232" s="113"/>
      <c r="AH232" s="121"/>
      <c r="AI232" s="123"/>
      <c r="AJ232" s="116"/>
      <c r="AK232" s="134"/>
      <c r="AL232" s="125"/>
      <c r="AM232" s="135"/>
      <c r="AN232" s="123"/>
      <c r="AO232" s="123"/>
      <c r="AP232" s="123"/>
      <c r="AQ232" s="123"/>
      <c r="AR232" s="123"/>
      <c r="AS232" s="123"/>
      <c r="AT232" s="123"/>
      <c r="AU232" s="123"/>
    </row>
    <row r="233" spans="26:47">
      <c r="Z233" s="113"/>
      <c r="AA233" s="113"/>
      <c r="AB233" s="113"/>
      <c r="AC233" s="113"/>
      <c r="AD233" s="113"/>
      <c r="AE233" s="113"/>
      <c r="AF233" s="113"/>
      <c r="AG233" s="113"/>
      <c r="AH233" s="123"/>
      <c r="AI233" s="123"/>
      <c r="AJ233" s="116"/>
      <c r="AK233" s="119"/>
      <c r="AL233" s="125"/>
      <c r="AM233" s="135"/>
      <c r="AN233" s="123"/>
      <c r="AO233" s="123"/>
      <c r="AP233" s="123"/>
      <c r="AQ233" s="123"/>
      <c r="AR233" s="123"/>
      <c r="AS233" s="123"/>
      <c r="AT233" s="123"/>
      <c r="AU233" s="123"/>
    </row>
    <row r="234" spans="26:47">
      <c r="Z234" s="113"/>
      <c r="AA234" s="113"/>
      <c r="AB234" s="113"/>
      <c r="AC234" s="113"/>
      <c r="AD234" s="113"/>
      <c r="AE234" s="113"/>
      <c r="AF234" s="113"/>
      <c r="AG234" s="113"/>
      <c r="AH234" s="123"/>
      <c r="AI234" s="123"/>
      <c r="AJ234" s="116"/>
      <c r="AK234" s="134"/>
      <c r="AL234" s="125"/>
      <c r="AM234" s="135"/>
      <c r="AN234" s="123"/>
      <c r="AO234" s="123"/>
      <c r="AP234" s="123"/>
      <c r="AQ234" s="123"/>
      <c r="AR234" s="123"/>
      <c r="AS234" s="123"/>
      <c r="AT234" s="123"/>
      <c r="AU234" s="123"/>
    </row>
    <row r="235" spans="26:47">
      <c r="Z235" s="113"/>
      <c r="AA235" s="113"/>
      <c r="AB235" s="113"/>
      <c r="AC235" s="113"/>
      <c r="AD235" s="113"/>
      <c r="AE235" s="113"/>
      <c r="AF235" s="113"/>
      <c r="AG235" s="113"/>
      <c r="AH235" s="123"/>
      <c r="AI235" s="123"/>
      <c r="AJ235" s="116"/>
      <c r="AK235" s="134"/>
      <c r="AL235" s="125"/>
      <c r="AM235" s="135"/>
      <c r="AN235" s="123"/>
      <c r="AO235" s="123"/>
      <c r="AP235" s="123"/>
      <c r="AQ235" s="123"/>
      <c r="AR235" s="123"/>
      <c r="AS235" s="123"/>
      <c r="AT235" s="123"/>
      <c r="AU235" s="123"/>
    </row>
    <row r="236" spans="26:47">
      <c r="Z236" s="113"/>
      <c r="AA236" s="113"/>
      <c r="AB236" s="113"/>
      <c r="AC236" s="113"/>
      <c r="AD236" s="113"/>
      <c r="AE236" s="113"/>
      <c r="AF236" s="113"/>
      <c r="AG236" s="113"/>
      <c r="AH236" s="121"/>
      <c r="AI236" s="123"/>
      <c r="AJ236" s="116"/>
      <c r="AK236" s="134"/>
      <c r="AL236" s="125"/>
      <c r="AM236" s="135"/>
      <c r="AN236" s="123"/>
      <c r="AO236" s="123"/>
      <c r="AP236" s="123"/>
      <c r="AQ236" s="123"/>
      <c r="AR236" s="123"/>
      <c r="AS236" s="123"/>
      <c r="AT236" s="123"/>
      <c r="AU236" s="123"/>
    </row>
    <row r="237" spans="26:47">
      <c r="Z237" s="113"/>
      <c r="AA237" s="113"/>
      <c r="AB237" s="113"/>
      <c r="AC237" s="113"/>
      <c r="AD237" s="113"/>
      <c r="AE237" s="113"/>
      <c r="AF237" s="113"/>
      <c r="AG237" s="113"/>
      <c r="AH237" s="123"/>
      <c r="AI237" s="123"/>
      <c r="AJ237" s="116"/>
      <c r="AK237" s="134"/>
      <c r="AL237" s="125"/>
      <c r="AM237" s="135"/>
      <c r="AN237" s="123"/>
      <c r="AO237" s="123"/>
      <c r="AP237" s="123"/>
      <c r="AQ237" s="123"/>
      <c r="AR237" s="123"/>
      <c r="AS237" s="123"/>
      <c r="AT237" s="123"/>
      <c r="AU237" s="123"/>
    </row>
    <row r="238" spans="26:47">
      <c r="Z238" s="113"/>
      <c r="AA238" s="113"/>
      <c r="AB238" s="113"/>
      <c r="AC238" s="113"/>
      <c r="AD238" s="113"/>
      <c r="AE238" s="113"/>
      <c r="AF238" s="113"/>
      <c r="AG238" s="113"/>
      <c r="AH238" s="121"/>
      <c r="AI238" s="123"/>
      <c r="AJ238" s="116"/>
      <c r="AK238" s="119"/>
      <c r="AL238" s="125"/>
      <c r="AM238" s="135"/>
      <c r="AN238" s="123"/>
      <c r="AO238" s="123"/>
      <c r="AP238" s="123"/>
      <c r="AQ238" s="123"/>
      <c r="AR238" s="123"/>
      <c r="AS238" s="123"/>
      <c r="AT238" s="123"/>
      <c r="AU238" s="123"/>
    </row>
    <row r="239" spans="26:47">
      <c r="Z239" s="113"/>
      <c r="AA239" s="113"/>
      <c r="AB239" s="113"/>
      <c r="AC239" s="113"/>
      <c r="AD239" s="113"/>
      <c r="AE239" s="113"/>
      <c r="AF239" s="113"/>
      <c r="AG239" s="113"/>
      <c r="AH239" s="123"/>
      <c r="AI239" s="123"/>
      <c r="AJ239" s="116"/>
      <c r="AK239" s="119"/>
      <c r="AL239" s="125"/>
      <c r="AM239" s="135"/>
      <c r="AN239" s="123"/>
      <c r="AO239" s="123"/>
      <c r="AP239" s="123"/>
      <c r="AQ239" s="123"/>
      <c r="AR239" s="123"/>
      <c r="AS239" s="123"/>
      <c r="AT239" s="123"/>
      <c r="AU239" s="123"/>
    </row>
    <row r="240" spans="26:47">
      <c r="Z240" s="113"/>
      <c r="AA240" s="113"/>
      <c r="AB240" s="113"/>
      <c r="AC240" s="113"/>
      <c r="AD240" s="113"/>
      <c r="AE240" s="113"/>
      <c r="AF240" s="113"/>
      <c r="AG240" s="113"/>
      <c r="AH240" s="121"/>
      <c r="AI240" s="123"/>
      <c r="AJ240" s="116"/>
      <c r="AK240" s="134"/>
      <c r="AL240" s="125"/>
      <c r="AM240" s="135"/>
      <c r="AN240" s="123"/>
      <c r="AO240" s="123"/>
      <c r="AP240" s="123"/>
      <c r="AQ240" s="123"/>
      <c r="AR240" s="123"/>
      <c r="AS240" s="123"/>
      <c r="AT240" s="123"/>
      <c r="AU240" s="123"/>
    </row>
    <row r="241" spans="26:47">
      <c r="Z241" s="113"/>
      <c r="AA241" s="113"/>
      <c r="AB241" s="113"/>
      <c r="AC241" s="113"/>
      <c r="AD241" s="113"/>
      <c r="AE241" s="113"/>
      <c r="AF241" s="113"/>
      <c r="AG241" s="113"/>
      <c r="AH241" s="123"/>
      <c r="AI241" s="123"/>
      <c r="AJ241" s="136"/>
      <c r="AK241" s="137"/>
      <c r="AL241" s="125"/>
      <c r="AM241" s="135"/>
      <c r="AN241" s="123"/>
      <c r="AO241" s="123"/>
      <c r="AP241" s="123"/>
      <c r="AQ241" s="123"/>
      <c r="AR241" s="123"/>
      <c r="AS241" s="123"/>
      <c r="AT241" s="123"/>
      <c r="AU241" s="123"/>
    </row>
    <row r="242" spans="26:47">
      <c r="Z242" s="123"/>
      <c r="AA242" s="123"/>
      <c r="AB242" s="123"/>
      <c r="AC242" s="123"/>
      <c r="AD242" s="123"/>
      <c r="AE242" s="123"/>
      <c r="AF242" s="123"/>
      <c r="AG242" s="123"/>
      <c r="AH242" s="123"/>
      <c r="AI242" s="123"/>
      <c r="AJ242" s="123"/>
      <c r="AK242" s="123"/>
      <c r="AL242" s="123"/>
      <c r="AM242" s="123"/>
      <c r="AN242" s="123"/>
      <c r="AO242" s="123"/>
      <c r="AP242" s="123"/>
      <c r="AQ242" s="123"/>
      <c r="AR242" s="123"/>
      <c r="AS242" s="123"/>
      <c r="AT242" s="123"/>
      <c r="AU242" s="123"/>
    </row>
    <row r="243" spans="26:47">
      <c r="Z243" s="132"/>
      <c r="AA243" s="123"/>
      <c r="AB243" s="123"/>
      <c r="AC243" s="123"/>
      <c r="AD243" s="123"/>
      <c r="AE243" s="123"/>
      <c r="AF243" s="123"/>
      <c r="AG243" s="123"/>
      <c r="AH243" s="123"/>
      <c r="AI243" s="123"/>
      <c r="AJ243" s="123"/>
      <c r="AK243" s="123"/>
      <c r="AL243" s="123"/>
      <c r="AM243" s="123"/>
      <c r="AN243" s="123"/>
      <c r="AO243" s="123"/>
      <c r="AP243" s="123"/>
      <c r="AQ243" s="123"/>
      <c r="AR243" s="123"/>
      <c r="AS243" s="123"/>
      <c r="AT243" s="123"/>
      <c r="AU243" s="123"/>
    </row>
    <row r="244" spans="26:47">
      <c r="Z244" s="132"/>
      <c r="AA244" s="123"/>
      <c r="AB244" s="123"/>
      <c r="AC244" s="123"/>
      <c r="AD244" s="123"/>
      <c r="AE244" s="123"/>
      <c r="AF244" s="123"/>
      <c r="AG244" s="123"/>
      <c r="AH244" s="123"/>
      <c r="AI244" s="123"/>
      <c r="AJ244" s="123"/>
      <c r="AK244" s="123"/>
      <c r="AL244" s="123"/>
      <c r="AM244" s="123"/>
      <c r="AN244" s="123"/>
      <c r="AO244" s="123"/>
      <c r="AP244" s="123"/>
      <c r="AQ244" s="123"/>
      <c r="AR244" s="123"/>
      <c r="AS244" s="123"/>
      <c r="AT244" s="123"/>
      <c r="AU244" s="123"/>
    </row>
    <row r="245" spans="26:47">
      <c r="Z245" s="132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  <c r="AS245" s="123"/>
      <c r="AT245" s="123"/>
      <c r="AU245" s="123"/>
    </row>
    <row r="246" spans="26:47">
      <c r="Z246" s="132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  <c r="AS246" s="123"/>
      <c r="AT246" s="123"/>
      <c r="AU246" s="123"/>
    </row>
    <row r="247" spans="26:47">
      <c r="Z247" s="132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23"/>
      <c r="AL247" s="123"/>
      <c r="AM247" s="123"/>
      <c r="AN247" s="123"/>
      <c r="AO247" s="123"/>
      <c r="AP247" s="123"/>
      <c r="AQ247" s="123"/>
      <c r="AR247" s="123"/>
      <c r="AS247" s="123"/>
      <c r="AT247" s="123"/>
      <c r="AU247" s="123"/>
    </row>
    <row r="248" spans="26:47">
      <c r="Z248" s="132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3"/>
      <c r="AT248" s="123"/>
      <c r="AU248" s="123"/>
    </row>
    <row r="249" spans="26:47">
      <c r="Z249" s="132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  <c r="AU249" s="123"/>
    </row>
    <row r="250" spans="26:47">
      <c r="Z250" s="132"/>
      <c r="AA250" s="123"/>
      <c r="AB250" s="123"/>
      <c r="AC250" s="123"/>
      <c r="AD250" s="123"/>
      <c r="AE250" s="123"/>
      <c r="AF250" s="123"/>
      <c r="AG250" s="123"/>
      <c r="AH250" s="123"/>
      <c r="AI250" s="123"/>
      <c r="AJ250" s="123"/>
      <c r="AK250" s="123"/>
      <c r="AL250" s="123"/>
      <c r="AM250" s="123"/>
      <c r="AN250" s="123"/>
      <c r="AO250" s="123"/>
      <c r="AP250" s="123"/>
      <c r="AQ250" s="123"/>
      <c r="AR250" s="123"/>
      <c r="AS250" s="123"/>
      <c r="AT250" s="123"/>
      <c r="AU250" s="123"/>
    </row>
    <row r="251" spans="26:47">
      <c r="Z251" s="132"/>
      <c r="AA251" s="123"/>
      <c r="AB251" s="123"/>
      <c r="AC251" s="123"/>
      <c r="AD251" s="123"/>
      <c r="AE251" s="123"/>
      <c r="AF251" s="123"/>
      <c r="AG251" s="123"/>
      <c r="AH251" s="123"/>
      <c r="AI251" s="123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  <c r="AU251" s="123"/>
    </row>
    <row r="252" spans="26:47">
      <c r="Z252" s="132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</row>
    <row r="253" spans="26:47">
      <c r="Z253" s="132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</row>
    <row r="254" spans="26:47">
      <c r="Z254" s="132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  <c r="AU254" s="123"/>
    </row>
    <row r="255" spans="26:47">
      <c r="Z255" s="132"/>
      <c r="AA255" s="123"/>
      <c r="AB255" s="123"/>
      <c r="AC255" s="123"/>
      <c r="AD255" s="123"/>
      <c r="AE255" s="123"/>
      <c r="AF255" s="123"/>
      <c r="AG255" s="123"/>
      <c r="AH255" s="123"/>
      <c r="AI255" s="123"/>
      <c r="AJ255" s="123"/>
      <c r="AK255" s="123"/>
      <c r="AL255" s="123"/>
      <c r="AM255" s="123"/>
      <c r="AN255" s="123"/>
      <c r="AO255" s="123"/>
      <c r="AP255" s="123"/>
      <c r="AQ255" s="123"/>
      <c r="AR255" s="123"/>
      <c r="AS255" s="123"/>
      <c r="AT255" s="123"/>
      <c r="AU255" s="123"/>
    </row>
    <row r="256" spans="26:47">
      <c r="Z256" s="132"/>
      <c r="AA256" s="123"/>
      <c r="AB256" s="123"/>
      <c r="AC256" s="123"/>
      <c r="AD256" s="123"/>
      <c r="AE256" s="123"/>
      <c r="AF256" s="123"/>
      <c r="AG256" s="123"/>
      <c r="AH256" s="123"/>
      <c r="AI256" s="123"/>
      <c r="AJ256" s="123"/>
      <c r="AK256" s="123"/>
      <c r="AL256" s="123"/>
      <c r="AM256" s="123"/>
      <c r="AN256" s="123"/>
      <c r="AO256" s="123"/>
      <c r="AP256" s="123"/>
      <c r="AQ256" s="123"/>
      <c r="AR256" s="123"/>
      <c r="AS256" s="123"/>
      <c r="AT256" s="123"/>
      <c r="AU256" s="123"/>
    </row>
    <row r="257" spans="26:47">
      <c r="Z257" s="133"/>
      <c r="AA257" s="123"/>
      <c r="AB257" s="123"/>
      <c r="AC257" s="123"/>
      <c r="AD257" s="123"/>
      <c r="AE257" s="123"/>
      <c r="AF257" s="123"/>
      <c r="AG257" s="123"/>
      <c r="AH257" s="123"/>
      <c r="AI257" s="123"/>
      <c r="AJ257" s="123"/>
      <c r="AK257" s="123"/>
      <c r="AL257" s="123"/>
      <c r="AM257" s="123"/>
      <c r="AN257" s="123"/>
      <c r="AO257" s="123"/>
      <c r="AP257" s="123"/>
      <c r="AQ257" s="123"/>
      <c r="AR257" s="123"/>
      <c r="AS257" s="123"/>
      <c r="AT257" s="123"/>
      <c r="AU257" s="123"/>
    </row>
    <row r="258" spans="26:47">
      <c r="Z258" s="123"/>
      <c r="AA258" s="123"/>
      <c r="AB258" s="123"/>
      <c r="AC258" s="123"/>
      <c r="AD258" s="123"/>
      <c r="AE258" s="123"/>
      <c r="AF258" s="123"/>
      <c r="AG258" s="123"/>
      <c r="AH258" s="123"/>
      <c r="AI258" s="123"/>
      <c r="AJ258" s="123"/>
      <c r="AK258" s="123"/>
      <c r="AL258" s="123"/>
      <c r="AM258" s="123"/>
      <c r="AN258" s="123"/>
      <c r="AO258" s="123"/>
      <c r="AP258" s="123"/>
      <c r="AQ258" s="123"/>
      <c r="AR258" s="123"/>
      <c r="AS258" s="123"/>
      <c r="AT258" s="123"/>
      <c r="AU258" s="123"/>
    </row>
    <row r="259" spans="26:47">
      <c r="Z259" s="133"/>
      <c r="AA259" s="123"/>
      <c r="AB259" s="123"/>
      <c r="AC259" s="123"/>
      <c r="AD259" s="123"/>
      <c r="AE259" s="123"/>
      <c r="AF259" s="123"/>
      <c r="AG259" s="123"/>
      <c r="AH259" s="123"/>
      <c r="AI259" s="123"/>
      <c r="AJ259" s="123"/>
      <c r="AK259" s="123"/>
      <c r="AL259" s="123"/>
      <c r="AM259" s="123"/>
      <c r="AN259" s="123"/>
      <c r="AO259" s="123"/>
      <c r="AP259" s="123"/>
      <c r="AQ259" s="123"/>
      <c r="AR259" s="123"/>
      <c r="AS259" s="123"/>
      <c r="AT259" s="123"/>
      <c r="AU259" s="123"/>
    </row>
    <row r="260" spans="26:47"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3"/>
      <c r="AT260" s="123"/>
      <c r="AU260" s="123"/>
    </row>
    <row r="261" spans="26:47">
      <c r="Z261" s="138"/>
      <c r="AA261" s="138"/>
      <c r="AB261" s="138"/>
      <c r="AC261" s="138"/>
      <c r="AD261" s="138"/>
      <c r="AE261" s="138"/>
      <c r="AF261" s="138"/>
      <c r="AG261" s="138"/>
      <c r="AH261" s="138"/>
      <c r="AI261" s="138"/>
      <c r="AJ261" s="138"/>
      <c r="AK261" s="138"/>
      <c r="AL261" s="138"/>
      <c r="AM261" s="123"/>
      <c r="AN261" s="123"/>
      <c r="AO261" s="123"/>
      <c r="AP261" s="123"/>
      <c r="AQ261" s="123"/>
      <c r="AR261" s="123"/>
      <c r="AS261" s="123"/>
      <c r="AT261" s="123"/>
      <c r="AU261" s="123"/>
    </row>
    <row r="262" spans="26:47">
      <c r="Z262" s="138"/>
      <c r="AA262" s="138"/>
      <c r="AB262" s="138"/>
      <c r="AC262" s="138"/>
      <c r="AD262" s="138"/>
      <c r="AE262" s="138"/>
      <c r="AF262" s="138"/>
      <c r="AG262" s="138"/>
      <c r="AH262" s="138"/>
      <c r="AI262" s="138"/>
      <c r="AJ262" s="138"/>
      <c r="AK262" s="138"/>
      <c r="AL262" s="138"/>
      <c r="AM262" s="123"/>
      <c r="AN262" s="123"/>
      <c r="AO262" s="123"/>
      <c r="AP262" s="123"/>
      <c r="AQ262" s="123"/>
      <c r="AR262" s="123"/>
      <c r="AS262" s="123"/>
      <c r="AT262" s="123"/>
      <c r="AU262" s="123"/>
    </row>
    <row r="263" spans="26:47">
      <c r="Z263" s="123"/>
      <c r="AA263" s="123"/>
      <c r="AB263" s="123"/>
      <c r="AC263" s="123"/>
      <c r="AD263" s="123"/>
      <c r="AE263" s="123"/>
      <c r="AF263" s="123"/>
      <c r="AG263" s="123"/>
      <c r="AH263" s="123"/>
      <c r="AI263" s="123"/>
      <c r="AJ263" s="123"/>
      <c r="AK263" s="123"/>
      <c r="AL263" s="123"/>
      <c r="AM263" s="123"/>
      <c r="AN263" s="123"/>
      <c r="AO263" s="123"/>
      <c r="AP263" s="123"/>
      <c r="AQ263" s="123"/>
      <c r="AR263" s="123"/>
      <c r="AS263" s="123"/>
      <c r="AT263" s="123"/>
      <c r="AU263" s="123"/>
    </row>
    <row r="264" spans="26:47">
      <c r="Z264" s="139"/>
      <c r="AA264" s="139"/>
      <c r="AB264" s="139"/>
      <c r="AC264" s="139"/>
      <c r="AD264" s="139"/>
      <c r="AE264" s="139"/>
      <c r="AF264" s="139"/>
      <c r="AG264" s="139"/>
      <c r="AH264" s="139"/>
      <c r="AI264" s="139"/>
      <c r="AJ264" s="122"/>
      <c r="AK264" s="122"/>
      <c r="AL264" s="139"/>
      <c r="AM264" s="123"/>
      <c r="AN264" s="123"/>
      <c r="AO264" s="123"/>
      <c r="AP264" s="123"/>
      <c r="AQ264" s="123"/>
      <c r="AR264" s="123"/>
      <c r="AS264" s="123"/>
      <c r="AT264" s="123"/>
      <c r="AU264" s="123"/>
    </row>
    <row r="265" spans="26:47">
      <c r="Z265" s="139"/>
      <c r="AA265" s="139"/>
      <c r="AB265" s="139"/>
      <c r="AC265" s="139"/>
      <c r="AD265" s="139"/>
      <c r="AE265" s="139"/>
      <c r="AF265" s="139"/>
      <c r="AG265" s="139"/>
      <c r="AH265" s="139"/>
      <c r="AI265" s="139"/>
      <c r="AJ265" s="122"/>
      <c r="AK265" s="122"/>
      <c r="AL265" s="139"/>
      <c r="AM265" s="123"/>
      <c r="AN265" s="123"/>
      <c r="AO265" s="123"/>
      <c r="AP265" s="123"/>
      <c r="AQ265" s="123"/>
      <c r="AR265" s="123"/>
      <c r="AS265" s="123"/>
      <c r="AT265" s="123"/>
      <c r="AU265" s="123"/>
    </row>
    <row r="266" spans="26:47">
      <c r="Z266" s="123"/>
      <c r="AA266" s="123"/>
      <c r="AB266" s="123"/>
      <c r="AC266" s="123"/>
      <c r="AD266" s="140"/>
      <c r="AE266" s="123"/>
      <c r="AF266" s="113"/>
      <c r="AG266" s="123"/>
      <c r="AH266" s="124"/>
      <c r="AI266" s="123"/>
      <c r="AJ266" s="125"/>
      <c r="AK266" s="125"/>
      <c r="AL266" s="113"/>
      <c r="AM266" s="123"/>
      <c r="AN266" s="123"/>
      <c r="AO266" s="123"/>
      <c r="AP266" s="123"/>
      <c r="AQ266" s="123"/>
      <c r="AR266" s="123"/>
      <c r="AS266" s="123"/>
      <c r="AT266" s="123"/>
      <c r="AU266" s="123"/>
    </row>
    <row r="267" spans="26:47" ht="63.75" customHeight="1">
      <c r="Z267" s="123"/>
      <c r="AA267" s="123"/>
      <c r="AB267" s="123"/>
      <c r="AC267" s="123"/>
      <c r="AD267" s="140"/>
      <c r="AE267" s="123"/>
      <c r="AF267" s="113"/>
      <c r="AG267" s="123"/>
      <c r="AH267" s="124"/>
      <c r="AI267" s="123"/>
      <c r="AJ267" s="125"/>
      <c r="AK267" s="125"/>
      <c r="AL267" s="113"/>
      <c r="AM267" s="123"/>
      <c r="AN267" s="123"/>
      <c r="AO267" s="123"/>
      <c r="AP267" s="123"/>
      <c r="AQ267" s="123"/>
      <c r="AR267" s="123"/>
      <c r="AS267" s="123"/>
      <c r="AT267" s="123"/>
      <c r="AU267" s="123"/>
    </row>
    <row r="268" spans="26:47" ht="52.5" customHeight="1">
      <c r="Z268" s="123"/>
      <c r="AA268" s="123"/>
      <c r="AB268" s="123"/>
      <c r="AC268" s="123"/>
      <c r="AD268" s="140"/>
      <c r="AE268" s="123"/>
      <c r="AF268" s="113"/>
      <c r="AG268" s="123"/>
      <c r="AH268" s="124"/>
      <c r="AI268" s="123"/>
      <c r="AJ268" s="125"/>
      <c r="AK268" s="125"/>
      <c r="AL268" s="122"/>
      <c r="AM268" s="123"/>
      <c r="AN268" s="123"/>
      <c r="AO268" s="123"/>
      <c r="AP268" s="123"/>
      <c r="AQ268" s="123"/>
      <c r="AR268" s="123"/>
      <c r="AS268" s="123"/>
      <c r="AT268" s="123"/>
      <c r="AU268" s="123"/>
    </row>
    <row r="269" spans="26:47">
      <c r="Z269" s="123"/>
      <c r="AA269" s="123"/>
      <c r="AB269" s="123"/>
      <c r="AC269" s="123"/>
      <c r="AD269" s="140"/>
      <c r="AE269" s="123"/>
      <c r="AF269" s="113"/>
      <c r="AG269" s="123"/>
      <c r="AH269" s="124"/>
      <c r="AI269" s="123"/>
      <c r="AJ269" s="125"/>
      <c r="AK269" s="125"/>
      <c r="AL269" s="122"/>
      <c r="AM269" s="123"/>
      <c r="AN269" s="123"/>
      <c r="AO269" s="123"/>
      <c r="AP269" s="123"/>
      <c r="AQ269" s="123"/>
      <c r="AR269" s="123"/>
      <c r="AS269" s="123"/>
      <c r="AT269" s="123"/>
      <c r="AU269" s="123"/>
    </row>
    <row r="270" spans="26:47">
      <c r="Z270" s="123"/>
      <c r="AA270" s="123"/>
      <c r="AB270" s="123"/>
      <c r="AC270" s="123"/>
      <c r="AD270" s="140"/>
      <c r="AE270" s="123"/>
      <c r="AF270" s="113"/>
      <c r="AG270" s="123"/>
      <c r="AH270" s="124"/>
      <c r="AI270" s="123"/>
      <c r="AJ270" s="125"/>
      <c r="AK270" s="125"/>
      <c r="AL270" s="122"/>
      <c r="AM270" s="123"/>
      <c r="AN270" s="123"/>
      <c r="AO270" s="123"/>
      <c r="AP270" s="123"/>
      <c r="AQ270" s="123"/>
      <c r="AR270" s="123"/>
      <c r="AS270" s="123"/>
      <c r="AT270" s="123"/>
      <c r="AU270" s="123"/>
    </row>
    <row r="271" spans="26:47">
      <c r="Z271" s="123"/>
      <c r="AA271" s="123"/>
      <c r="AB271" s="123"/>
      <c r="AC271" s="123"/>
      <c r="AD271" s="140"/>
      <c r="AE271" s="123"/>
      <c r="AF271" s="113"/>
      <c r="AG271" s="123"/>
      <c r="AH271" s="124"/>
      <c r="AI271" s="123"/>
      <c r="AJ271" s="125"/>
      <c r="AK271" s="125"/>
      <c r="AL271" s="122"/>
      <c r="AM271" s="123"/>
      <c r="AN271" s="123"/>
      <c r="AO271" s="123"/>
      <c r="AP271" s="123"/>
      <c r="AQ271" s="123"/>
      <c r="AR271" s="123"/>
      <c r="AS271" s="123"/>
      <c r="AT271" s="123"/>
      <c r="AU271" s="123"/>
    </row>
    <row r="272" spans="26:47" ht="48" customHeight="1">
      <c r="Z272" s="123"/>
      <c r="AA272" s="123"/>
      <c r="AB272" s="123"/>
      <c r="AC272" s="123"/>
      <c r="AD272" s="141"/>
      <c r="AE272" s="123"/>
      <c r="AF272" s="113"/>
      <c r="AG272" s="123"/>
      <c r="AH272" s="124"/>
      <c r="AI272" s="123"/>
      <c r="AJ272" s="125"/>
      <c r="AK272" s="125"/>
      <c r="AL272" s="122"/>
      <c r="AM272" s="123"/>
      <c r="AN272" s="123"/>
      <c r="AO272" s="123"/>
      <c r="AP272" s="123"/>
      <c r="AQ272" s="123"/>
      <c r="AR272" s="123"/>
      <c r="AS272" s="123"/>
      <c r="AT272" s="123"/>
      <c r="AU272" s="123"/>
    </row>
    <row r="273" spans="26:47" ht="44.25" customHeight="1">
      <c r="Z273" s="123"/>
      <c r="AA273" s="123"/>
      <c r="AB273" s="123"/>
      <c r="AC273" s="123"/>
      <c r="AD273" s="141"/>
      <c r="AE273" s="123"/>
      <c r="AF273" s="113"/>
      <c r="AG273" s="123"/>
      <c r="AH273" s="124"/>
      <c r="AI273" s="123"/>
      <c r="AJ273" s="125"/>
      <c r="AK273" s="125"/>
      <c r="AL273" s="122"/>
      <c r="AM273" s="123"/>
      <c r="AN273" s="123"/>
      <c r="AO273" s="123"/>
      <c r="AP273" s="123"/>
      <c r="AQ273" s="123"/>
      <c r="AR273" s="123"/>
      <c r="AS273" s="123"/>
      <c r="AT273" s="123"/>
      <c r="AU273" s="123"/>
    </row>
    <row r="274" spans="26:47">
      <c r="Z274" s="123"/>
      <c r="AA274" s="123"/>
      <c r="AB274" s="123"/>
      <c r="AC274" s="123"/>
      <c r="AD274" s="141"/>
      <c r="AE274" s="123"/>
      <c r="AF274" s="113"/>
      <c r="AG274" s="123"/>
      <c r="AH274" s="124"/>
      <c r="AI274" s="123"/>
      <c r="AJ274" s="125"/>
      <c r="AK274" s="125"/>
      <c r="AL274" s="122"/>
      <c r="AM274" s="123"/>
      <c r="AN274" s="123"/>
      <c r="AO274" s="123"/>
      <c r="AP274" s="123"/>
      <c r="AQ274" s="123"/>
      <c r="AR274" s="123"/>
      <c r="AS274" s="123"/>
      <c r="AT274" s="123"/>
      <c r="AU274" s="123"/>
    </row>
    <row r="275" spans="26:47">
      <c r="Z275" s="123"/>
      <c r="AA275" s="123"/>
      <c r="AB275" s="123"/>
      <c r="AC275" s="123"/>
      <c r="AD275" s="140"/>
      <c r="AE275" s="123"/>
      <c r="AF275" s="113"/>
      <c r="AG275" s="123"/>
      <c r="AH275" s="124"/>
      <c r="AI275" s="123"/>
      <c r="AJ275" s="125"/>
      <c r="AK275" s="125"/>
      <c r="AL275" s="122"/>
      <c r="AM275" s="123"/>
      <c r="AN275" s="123"/>
      <c r="AO275" s="123"/>
      <c r="AP275" s="123"/>
      <c r="AQ275" s="123"/>
      <c r="AR275" s="123"/>
      <c r="AS275" s="123"/>
      <c r="AT275" s="123"/>
      <c r="AU275" s="123"/>
    </row>
    <row r="276" spans="26:47">
      <c r="Z276" s="123"/>
      <c r="AA276" s="123"/>
      <c r="AB276" s="123"/>
      <c r="AC276" s="123"/>
      <c r="AD276" s="141"/>
      <c r="AE276" s="123"/>
      <c r="AF276" s="113"/>
      <c r="AG276" s="123"/>
      <c r="AH276" s="124"/>
      <c r="AI276" s="123"/>
      <c r="AJ276" s="125"/>
      <c r="AK276" s="125"/>
      <c r="AL276" s="122"/>
      <c r="AM276" s="123"/>
      <c r="AN276" s="123"/>
      <c r="AO276" s="123"/>
      <c r="AP276" s="123"/>
      <c r="AQ276" s="123"/>
      <c r="AR276" s="123"/>
      <c r="AS276" s="123"/>
      <c r="AT276" s="123"/>
      <c r="AU276" s="123"/>
    </row>
    <row r="277" spans="26:47">
      <c r="Z277" s="123"/>
      <c r="AA277" s="123"/>
      <c r="AB277" s="123"/>
      <c r="AC277" s="123"/>
      <c r="AD277" s="141"/>
      <c r="AE277" s="123"/>
      <c r="AF277" s="113"/>
      <c r="AG277" s="123"/>
      <c r="AH277" s="124"/>
      <c r="AI277" s="123"/>
      <c r="AJ277" s="125"/>
      <c r="AK277" s="125"/>
      <c r="AL277" s="122"/>
      <c r="AM277" s="123"/>
      <c r="AN277" s="123"/>
      <c r="AO277" s="123"/>
      <c r="AP277" s="123"/>
      <c r="AQ277" s="123"/>
      <c r="AR277" s="123"/>
      <c r="AS277" s="123"/>
      <c r="AT277" s="123"/>
      <c r="AU277" s="123"/>
    </row>
    <row r="278" spans="26:47">
      <c r="Z278" s="123"/>
      <c r="AA278" s="123"/>
      <c r="AB278" s="123"/>
      <c r="AC278" s="123"/>
      <c r="AD278" s="141"/>
      <c r="AE278" s="123"/>
      <c r="AF278" s="113"/>
      <c r="AG278" s="123"/>
      <c r="AH278" s="124"/>
      <c r="AI278" s="123"/>
      <c r="AJ278" s="125"/>
      <c r="AK278" s="125"/>
      <c r="AL278" s="122"/>
      <c r="AM278" s="123"/>
      <c r="AN278" s="123"/>
      <c r="AO278" s="123"/>
      <c r="AP278" s="123"/>
      <c r="AQ278" s="123"/>
      <c r="AR278" s="123"/>
      <c r="AS278" s="123"/>
      <c r="AT278" s="123"/>
      <c r="AU278" s="123"/>
    </row>
    <row r="279" spans="26:47">
      <c r="Z279" s="123"/>
      <c r="AA279" s="123"/>
      <c r="AB279" s="123"/>
      <c r="AC279" s="123"/>
      <c r="AD279" s="140"/>
      <c r="AE279" s="123"/>
      <c r="AF279" s="113"/>
      <c r="AG279" s="123"/>
      <c r="AH279" s="124"/>
      <c r="AI279" s="123"/>
      <c r="AJ279" s="125"/>
      <c r="AK279" s="125"/>
      <c r="AL279" s="122"/>
      <c r="AM279" s="123"/>
      <c r="AN279" s="123"/>
      <c r="AO279" s="123"/>
      <c r="AP279" s="123"/>
      <c r="AQ279" s="123"/>
      <c r="AR279" s="123"/>
      <c r="AS279" s="123"/>
      <c r="AT279" s="123"/>
      <c r="AU279" s="123"/>
    </row>
    <row r="280" spans="26:47">
      <c r="Z280" s="123"/>
      <c r="AA280" s="123"/>
      <c r="AB280" s="123"/>
      <c r="AC280" s="123"/>
      <c r="AD280" s="141"/>
      <c r="AE280" s="123"/>
      <c r="AF280" s="113"/>
      <c r="AG280" s="123"/>
      <c r="AH280" s="124"/>
      <c r="AI280" s="123"/>
      <c r="AJ280" s="125"/>
      <c r="AK280" s="125"/>
      <c r="AL280" s="122"/>
      <c r="AM280" s="123"/>
      <c r="AN280" s="123"/>
      <c r="AO280" s="123"/>
      <c r="AP280" s="123"/>
      <c r="AQ280" s="123"/>
      <c r="AR280" s="123"/>
      <c r="AS280" s="123"/>
      <c r="AT280" s="123"/>
      <c r="AU280" s="123"/>
    </row>
    <row r="281" spans="26:47">
      <c r="Z281" s="123"/>
      <c r="AA281" s="123"/>
      <c r="AB281" s="123"/>
      <c r="AC281" s="123"/>
      <c r="AD281" s="141"/>
      <c r="AE281" s="123"/>
      <c r="AF281" s="113"/>
      <c r="AG281" s="123"/>
      <c r="AH281" s="124"/>
      <c r="AI281" s="123"/>
      <c r="AJ281" s="125"/>
      <c r="AK281" s="125"/>
      <c r="AL281" s="122"/>
      <c r="AM281" s="123"/>
      <c r="AN281" s="123"/>
      <c r="AO281" s="123"/>
      <c r="AP281" s="123"/>
      <c r="AQ281" s="123"/>
      <c r="AR281" s="123"/>
      <c r="AS281" s="123"/>
      <c r="AT281" s="123"/>
      <c r="AU281" s="123"/>
    </row>
    <row r="282" spans="26:47">
      <c r="Z282" s="123"/>
      <c r="AA282" s="123"/>
      <c r="AB282" s="123"/>
      <c r="AC282" s="123"/>
      <c r="AD282" s="141"/>
      <c r="AE282" s="123"/>
      <c r="AF282" s="113"/>
      <c r="AG282" s="123"/>
      <c r="AH282" s="124"/>
      <c r="AI282" s="123"/>
      <c r="AJ282" s="125"/>
      <c r="AK282" s="125"/>
      <c r="AL282" s="122"/>
      <c r="AM282" s="123"/>
      <c r="AN282" s="123"/>
      <c r="AO282" s="123"/>
      <c r="AP282" s="123"/>
      <c r="AQ282" s="123"/>
      <c r="AR282" s="123"/>
      <c r="AS282" s="123"/>
      <c r="AT282" s="123"/>
      <c r="AU282" s="123"/>
    </row>
    <row r="283" spans="26:47">
      <c r="Z283" s="123"/>
      <c r="AA283" s="123"/>
      <c r="AB283" s="123"/>
      <c r="AC283" s="123"/>
      <c r="AD283" s="140"/>
      <c r="AE283" s="123"/>
      <c r="AF283" s="113"/>
      <c r="AG283" s="123"/>
      <c r="AH283" s="124"/>
      <c r="AI283" s="123"/>
      <c r="AJ283" s="125"/>
      <c r="AK283" s="125"/>
      <c r="AL283" s="122"/>
      <c r="AM283" s="123"/>
      <c r="AN283" s="123"/>
      <c r="AO283" s="123"/>
      <c r="AP283" s="123"/>
      <c r="AQ283" s="123"/>
      <c r="AR283" s="123"/>
      <c r="AS283" s="123"/>
      <c r="AT283" s="123"/>
      <c r="AU283" s="123"/>
    </row>
    <row r="284" spans="26:47">
      <c r="Z284" s="123"/>
      <c r="AA284" s="123"/>
      <c r="AB284" s="123"/>
      <c r="AC284" s="123"/>
      <c r="AD284" s="141"/>
      <c r="AE284" s="123"/>
      <c r="AF284" s="113"/>
      <c r="AG284" s="123"/>
      <c r="AH284" s="124"/>
      <c r="AI284" s="123"/>
      <c r="AJ284" s="125"/>
      <c r="AK284" s="125"/>
      <c r="AL284" s="122"/>
      <c r="AM284" s="123"/>
      <c r="AN284" s="123"/>
      <c r="AO284" s="123"/>
      <c r="AP284" s="123"/>
      <c r="AQ284" s="123"/>
      <c r="AR284" s="123"/>
      <c r="AS284" s="123"/>
      <c r="AT284" s="123"/>
      <c r="AU284" s="123"/>
    </row>
    <row r="285" spans="26:47" ht="63" customHeight="1">
      <c r="Z285" s="123"/>
      <c r="AA285" s="123"/>
      <c r="AB285" s="123"/>
      <c r="AC285" s="123"/>
      <c r="AD285" s="141"/>
      <c r="AE285" s="123"/>
      <c r="AF285" s="113"/>
      <c r="AG285" s="123"/>
      <c r="AH285" s="124"/>
      <c r="AI285" s="123"/>
      <c r="AJ285" s="125"/>
      <c r="AK285" s="125"/>
      <c r="AL285" s="122"/>
      <c r="AM285" s="123"/>
      <c r="AN285" s="123"/>
      <c r="AO285" s="123"/>
      <c r="AP285" s="123"/>
      <c r="AQ285" s="123"/>
      <c r="AR285" s="123"/>
      <c r="AS285" s="123"/>
      <c r="AT285" s="123"/>
      <c r="AU285" s="123"/>
    </row>
    <row r="286" spans="26:47">
      <c r="Z286" s="123"/>
      <c r="AA286" s="123"/>
      <c r="AB286" s="123"/>
      <c r="AC286" s="123"/>
      <c r="AD286" s="141"/>
      <c r="AE286" s="123"/>
      <c r="AF286" s="113"/>
      <c r="AG286" s="123"/>
      <c r="AH286" s="124"/>
      <c r="AI286" s="123"/>
      <c r="AJ286" s="125"/>
      <c r="AK286" s="125"/>
      <c r="AL286" s="122"/>
      <c r="AM286" s="123"/>
      <c r="AN286" s="123"/>
      <c r="AO286" s="123"/>
      <c r="AP286" s="123"/>
      <c r="AQ286" s="123"/>
      <c r="AR286" s="123"/>
      <c r="AS286" s="123"/>
      <c r="AT286" s="123"/>
      <c r="AU286" s="123"/>
    </row>
    <row r="287" spans="26:47">
      <c r="Z287" s="123"/>
      <c r="AA287" s="123"/>
      <c r="AB287" s="123"/>
      <c r="AC287" s="123"/>
      <c r="AD287" s="141"/>
      <c r="AE287" s="123"/>
      <c r="AF287" s="113"/>
      <c r="AG287" s="123"/>
      <c r="AH287" s="124"/>
      <c r="AI287" s="123"/>
      <c r="AJ287" s="125"/>
      <c r="AK287" s="125"/>
      <c r="AL287" s="122"/>
      <c r="AM287" s="123"/>
      <c r="AN287" s="123"/>
      <c r="AO287" s="123"/>
      <c r="AP287" s="123"/>
      <c r="AQ287" s="123"/>
      <c r="AR287" s="123"/>
      <c r="AS287" s="123"/>
      <c r="AT287" s="123"/>
      <c r="AU287" s="123"/>
    </row>
    <row r="288" spans="26:47">
      <c r="Z288" s="123"/>
      <c r="AA288" s="123"/>
      <c r="AB288" s="123"/>
      <c r="AC288" s="123"/>
      <c r="AD288" s="141"/>
      <c r="AE288" s="123"/>
      <c r="AF288" s="113"/>
      <c r="AG288" s="123"/>
      <c r="AH288" s="124"/>
      <c r="AI288" s="123"/>
      <c r="AJ288" s="125"/>
      <c r="AK288" s="125"/>
      <c r="AL288" s="122"/>
      <c r="AM288" s="123"/>
      <c r="AN288" s="123"/>
      <c r="AO288" s="123"/>
      <c r="AP288" s="123"/>
      <c r="AQ288" s="123"/>
      <c r="AR288" s="123"/>
      <c r="AS288" s="123"/>
      <c r="AT288" s="123"/>
      <c r="AU288" s="123"/>
    </row>
    <row r="289" spans="26:47">
      <c r="Z289" s="123"/>
      <c r="AA289" s="123"/>
      <c r="AB289" s="123"/>
      <c r="AC289" s="123"/>
      <c r="AD289" s="141"/>
      <c r="AE289" s="123"/>
      <c r="AF289" s="113"/>
      <c r="AG289" s="123"/>
      <c r="AH289" s="124"/>
      <c r="AI289" s="123"/>
      <c r="AJ289" s="125"/>
      <c r="AK289" s="125"/>
      <c r="AL289" s="122"/>
      <c r="AM289" s="123"/>
      <c r="AN289" s="123"/>
      <c r="AO289" s="123"/>
      <c r="AP289" s="123"/>
      <c r="AQ289" s="123"/>
      <c r="AR289" s="123"/>
      <c r="AS289" s="123"/>
      <c r="AT289" s="123"/>
      <c r="AU289" s="123"/>
    </row>
    <row r="290" spans="26:47">
      <c r="Z290" s="123"/>
      <c r="AA290" s="123"/>
      <c r="AB290" s="123"/>
      <c r="AC290" s="123"/>
      <c r="AD290" s="141"/>
      <c r="AE290" s="123"/>
      <c r="AF290" s="113"/>
      <c r="AG290" s="123"/>
      <c r="AH290" s="124"/>
      <c r="AI290" s="123"/>
      <c r="AJ290" s="125"/>
      <c r="AK290" s="125"/>
      <c r="AL290" s="122"/>
      <c r="AM290" s="123"/>
      <c r="AN290" s="123"/>
      <c r="AO290" s="123"/>
      <c r="AP290" s="123"/>
      <c r="AQ290" s="123"/>
      <c r="AR290" s="123"/>
      <c r="AS290" s="123"/>
      <c r="AT290" s="123"/>
      <c r="AU290" s="123"/>
    </row>
    <row r="291" spans="26:47">
      <c r="Z291" s="142"/>
      <c r="AA291" s="142"/>
      <c r="AB291" s="142"/>
      <c r="AC291" s="123"/>
      <c r="AD291" s="140"/>
      <c r="AE291" s="142"/>
      <c r="AF291" s="113"/>
      <c r="AG291" s="123"/>
      <c r="AH291" s="124"/>
      <c r="AI291" s="123"/>
      <c r="AJ291" s="125"/>
      <c r="AK291" s="143"/>
      <c r="AL291" s="122"/>
      <c r="AM291" s="123"/>
      <c r="AN291" s="123"/>
      <c r="AO291" s="123"/>
      <c r="AP291" s="123"/>
      <c r="AQ291" s="123"/>
      <c r="AR291" s="123"/>
      <c r="AS291" s="123"/>
      <c r="AT291" s="123"/>
      <c r="AU291" s="123"/>
    </row>
    <row r="292" spans="26:47">
      <c r="Z292" s="123"/>
      <c r="AA292" s="123"/>
      <c r="AB292" s="123"/>
      <c r="AC292" s="123"/>
      <c r="AD292" s="140"/>
      <c r="AE292" s="123"/>
      <c r="AF292" s="113"/>
      <c r="AG292" s="123"/>
      <c r="AH292" s="124"/>
      <c r="AI292" s="123"/>
      <c r="AJ292" s="125"/>
      <c r="AK292" s="125"/>
      <c r="AL292" s="122"/>
      <c r="AM292" s="123"/>
      <c r="AN292" s="123"/>
      <c r="AO292" s="123"/>
      <c r="AP292" s="123"/>
      <c r="AQ292" s="123"/>
      <c r="AR292" s="123"/>
      <c r="AS292" s="123"/>
      <c r="AT292" s="123"/>
      <c r="AU292" s="123"/>
    </row>
    <row r="293" spans="26:47">
      <c r="Z293" s="123"/>
      <c r="AA293" s="123"/>
      <c r="AB293" s="123"/>
      <c r="AC293" s="123"/>
      <c r="AD293" s="141"/>
      <c r="AE293" s="123"/>
      <c r="AF293" s="113"/>
      <c r="AG293" s="123"/>
      <c r="AH293" s="124"/>
      <c r="AI293" s="123"/>
      <c r="AJ293" s="125"/>
      <c r="AK293" s="125"/>
      <c r="AL293" s="122"/>
      <c r="AM293" s="123"/>
      <c r="AN293" s="123"/>
      <c r="AO293" s="123"/>
      <c r="AP293" s="123"/>
      <c r="AQ293" s="123"/>
      <c r="AR293" s="123"/>
      <c r="AS293" s="123"/>
      <c r="AT293" s="123"/>
      <c r="AU293" s="123"/>
    </row>
    <row r="294" spans="26:47">
      <c r="Z294" s="123"/>
      <c r="AA294" s="123"/>
      <c r="AB294" s="123"/>
      <c r="AC294" s="123"/>
      <c r="AD294" s="141"/>
      <c r="AE294" s="123"/>
      <c r="AF294" s="113"/>
      <c r="AG294" s="123"/>
      <c r="AH294" s="124"/>
      <c r="AI294" s="123"/>
      <c r="AJ294" s="125"/>
      <c r="AK294" s="125"/>
      <c r="AL294" s="122"/>
      <c r="AM294" s="123"/>
      <c r="AN294" s="123"/>
      <c r="AO294" s="123"/>
      <c r="AP294" s="123"/>
      <c r="AQ294" s="123"/>
      <c r="AR294" s="123"/>
      <c r="AS294" s="123"/>
      <c r="AT294" s="123"/>
      <c r="AU294" s="123"/>
    </row>
    <row r="295" spans="26:47">
      <c r="Z295" s="123"/>
      <c r="AA295" s="123"/>
      <c r="AB295" s="123"/>
      <c r="AC295" s="123"/>
      <c r="AD295" s="141"/>
      <c r="AE295" s="123"/>
      <c r="AF295" s="113"/>
      <c r="AG295" s="123"/>
      <c r="AH295" s="124"/>
      <c r="AI295" s="123"/>
      <c r="AJ295" s="125"/>
      <c r="AK295" s="125"/>
      <c r="AL295" s="122"/>
      <c r="AM295" s="123"/>
      <c r="AN295" s="123"/>
      <c r="AO295" s="123"/>
      <c r="AP295" s="123"/>
      <c r="AQ295" s="123"/>
      <c r="AR295" s="123"/>
      <c r="AS295" s="123"/>
      <c r="AT295" s="123"/>
      <c r="AU295" s="123"/>
    </row>
    <row r="296" spans="26:47">
      <c r="Z296" s="123"/>
      <c r="AA296" s="123"/>
      <c r="AB296" s="123"/>
      <c r="AC296" s="123"/>
      <c r="AD296" s="141"/>
      <c r="AE296" s="123"/>
      <c r="AF296" s="113"/>
      <c r="AG296" s="123"/>
      <c r="AH296" s="124"/>
      <c r="AI296" s="123"/>
      <c r="AJ296" s="125"/>
      <c r="AK296" s="125"/>
      <c r="AL296" s="122"/>
      <c r="AM296" s="123"/>
      <c r="AN296" s="123"/>
      <c r="AO296" s="123"/>
      <c r="AP296" s="123"/>
      <c r="AQ296" s="123"/>
      <c r="AR296" s="123"/>
      <c r="AS296" s="123"/>
      <c r="AT296" s="123"/>
      <c r="AU296" s="123"/>
    </row>
    <row r="297" spans="26:47">
      <c r="Z297" s="123"/>
      <c r="AA297" s="123"/>
      <c r="AB297" s="123"/>
      <c r="AC297" s="123"/>
      <c r="AD297" s="141"/>
      <c r="AE297" s="123"/>
      <c r="AF297" s="113"/>
      <c r="AG297" s="123"/>
      <c r="AH297" s="124"/>
      <c r="AI297" s="123"/>
      <c r="AJ297" s="125"/>
      <c r="AK297" s="125"/>
      <c r="AL297" s="122"/>
      <c r="AM297" s="123"/>
      <c r="AN297" s="123"/>
      <c r="AO297" s="123"/>
      <c r="AP297" s="123"/>
      <c r="AQ297" s="123"/>
      <c r="AR297" s="123"/>
      <c r="AS297" s="123"/>
      <c r="AT297" s="123"/>
      <c r="AU297" s="123"/>
    </row>
    <row r="298" spans="26:47">
      <c r="Z298" s="123"/>
      <c r="AA298" s="123"/>
      <c r="AB298" s="123"/>
      <c r="AC298" s="123"/>
      <c r="AD298" s="141"/>
      <c r="AE298" s="123"/>
      <c r="AF298" s="113"/>
      <c r="AG298" s="123"/>
      <c r="AH298" s="124"/>
      <c r="AI298" s="123"/>
      <c r="AJ298" s="125"/>
      <c r="AK298" s="125"/>
      <c r="AL298" s="122"/>
      <c r="AM298" s="123"/>
      <c r="AN298" s="123"/>
      <c r="AO298" s="123"/>
      <c r="AP298" s="123"/>
      <c r="AQ298" s="123"/>
      <c r="AR298" s="123"/>
      <c r="AS298" s="123"/>
      <c r="AT298" s="123"/>
      <c r="AU298" s="123"/>
    </row>
    <row r="299" spans="26:47">
      <c r="Z299" s="123"/>
      <c r="AA299" s="123"/>
      <c r="AB299" s="123"/>
      <c r="AC299" s="123"/>
      <c r="AD299" s="141"/>
      <c r="AE299" s="123"/>
      <c r="AF299" s="113"/>
      <c r="AG299" s="123"/>
      <c r="AH299" s="124"/>
      <c r="AI299" s="123"/>
      <c r="AJ299" s="125"/>
      <c r="AK299" s="125"/>
      <c r="AL299" s="122"/>
      <c r="AM299" s="123"/>
      <c r="AN299" s="123"/>
      <c r="AO299" s="123"/>
      <c r="AP299" s="123"/>
      <c r="AQ299" s="123"/>
      <c r="AR299" s="123"/>
      <c r="AS299" s="123"/>
      <c r="AT299" s="123"/>
      <c r="AU299" s="123"/>
    </row>
    <row r="300" spans="26:47" ht="23.25" customHeight="1">
      <c r="Z300" s="123"/>
      <c r="AA300" s="123"/>
      <c r="AB300" s="123"/>
      <c r="AC300" s="123"/>
      <c r="AD300" s="141"/>
      <c r="AE300" s="123"/>
      <c r="AF300" s="113"/>
      <c r="AG300" s="123"/>
      <c r="AH300" s="124"/>
      <c r="AI300" s="123"/>
      <c r="AJ300" s="125"/>
      <c r="AK300" s="125"/>
      <c r="AL300" s="122"/>
      <c r="AM300" s="123"/>
      <c r="AN300" s="123"/>
      <c r="AO300" s="123"/>
      <c r="AP300" s="123"/>
      <c r="AQ300" s="123"/>
      <c r="AR300" s="123"/>
      <c r="AS300" s="123"/>
      <c r="AT300" s="123"/>
      <c r="AU300" s="123"/>
    </row>
    <row r="301" spans="26:47">
      <c r="Z301" s="123"/>
      <c r="AA301" s="123"/>
      <c r="AB301" s="123"/>
      <c r="AC301" s="123"/>
      <c r="AD301" s="141"/>
      <c r="AE301" s="123"/>
      <c r="AF301" s="113"/>
      <c r="AG301" s="123"/>
      <c r="AH301" s="124"/>
      <c r="AI301" s="123"/>
      <c r="AJ301" s="125"/>
      <c r="AK301" s="125"/>
      <c r="AL301" s="122"/>
      <c r="AM301" s="123"/>
      <c r="AN301" s="123"/>
      <c r="AO301" s="123"/>
      <c r="AP301" s="123"/>
      <c r="AQ301" s="123"/>
      <c r="AR301" s="123"/>
      <c r="AS301" s="123"/>
      <c r="AT301" s="123"/>
      <c r="AU301" s="123"/>
    </row>
    <row r="302" spans="26:47">
      <c r="Z302" s="123"/>
      <c r="AA302" s="123"/>
      <c r="AB302" s="123"/>
      <c r="AC302" s="123"/>
      <c r="AD302" s="141"/>
      <c r="AE302" s="123"/>
      <c r="AF302" s="113"/>
      <c r="AG302" s="123"/>
      <c r="AH302" s="124"/>
      <c r="AI302" s="123"/>
      <c r="AJ302" s="125"/>
      <c r="AK302" s="125"/>
      <c r="AL302" s="122"/>
      <c r="AM302" s="123"/>
      <c r="AN302" s="123"/>
      <c r="AO302" s="123"/>
      <c r="AP302" s="123"/>
      <c r="AQ302" s="123"/>
      <c r="AR302" s="123"/>
      <c r="AS302" s="123"/>
      <c r="AT302" s="123"/>
      <c r="AU302" s="123"/>
    </row>
    <row r="303" spans="26:47">
      <c r="Z303" s="123"/>
      <c r="AA303" s="123"/>
      <c r="AB303" s="123"/>
      <c r="AC303" s="123"/>
      <c r="AD303" s="141"/>
      <c r="AE303" s="123"/>
      <c r="AF303" s="113"/>
      <c r="AG303" s="123"/>
      <c r="AH303" s="124"/>
      <c r="AI303" s="123"/>
      <c r="AJ303" s="125"/>
      <c r="AK303" s="125"/>
      <c r="AL303" s="122"/>
      <c r="AM303" s="123"/>
      <c r="AN303" s="123"/>
      <c r="AO303" s="123"/>
      <c r="AP303" s="123"/>
      <c r="AQ303" s="123"/>
      <c r="AR303" s="123"/>
      <c r="AS303" s="123"/>
      <c r="AT303" s="123"/>
      <c r="AU303" s="123"/>
    </row>
    <row r="304" spans="26:47">
      <c r="Z304" s="123"/>
      <c r="AA304" s="123"/>
      <c r="AB304" s="123"/>
      <c r="AC304" s="123"/>
      <c r="AD304" s="141"/>
      <c r="AE304" s="123"/>
      <c r="AF304" s="113"/>
      <c r="AG304" s="123"/>
      <c r="AH304" s="124"/>
      <c r="AI304" s="123"/>
      <c r="AJ304" s="125"/>
      <c r="AK304" s="125"/>
      <c r="AL304" s="122"/>
      <c r="AM304" s="123"/>
      <c r="AN304" s="123"/>
      <c r="AO304" s="123"/>
      <c r="AP304" s="123"/>
      <c r="AQ304" s="123"/>
      <c r="AR304" s="123"/>
      <c r="AS304" s="123"/>
      <c r="AT304" s="123"/>
      <c r="AU304" s="123"/>
    </row>
    <row r="305" spans="26:90">
      <c r="Z305" s="123"/>
      <c r="AA305" s="123"/>
      <c r="AB305" s="123"/>
      <c r="AC305" s="123"/>
      <c r="AD305" s="141"/>
      <c r="AE305" s="123"/>
      <c r="AF305" s="113"/>
      <c r="AG305" s="123"/>
      <c r="AH305" s="124"/>
      <c r="AI305" s="123"/>
      <c r="AJ305" s="125"/>
      <c r="AK305" s="125"/>
      <c r="AL305" s="122"/>
      <c r="AM305" s="123"/>
      <c r="AN305" s="123"/>
      <c r="AO305" s="123"/>
      <c r="AP305" s="123"/>
      <c r="AQ305" s="123"/>
      <c r="AR305" s="123"/>
      <c r="AS305" s="123"/>
      <c r="AT305" s="123"/>
      <c r="AU305" s="123"/>
    </row>
    <row r="306" spans="26:90">
      <c r="Z306" s="123"/>
      <c r="AA306" s="123"/>
      <c r="AB306" s="123"/>
      <c r="AC306" s="123"/>
      <c r="AD306" s="141"/>
      <c r="AE306" s="123"/>
      <c r="AF306" s="113"/>
      <c r="AG306" s="123"/>
      <c r="AH306" s="124"/>
      <c r="AI306" s="123"/>
      <c r="AJ306" s="125"/>
      <c r="AK306" s="125"/>
      <c r="AL306" s="122"/>
      <c r="AM306" s="123"/>
      <c r="AN306" s="123"/>
      <c r="AO306" s="123"/>
      <c r="AP306" s="123"/>
      <c r="AQ306" s="123"/>
      <c r="AR306" s="123"/>
      <c r="AS306" s="123"/>
      <c r="AT306" s="123"/>
      <c r="AU306" s="123"/>
    </row>
    <row r="307" spans="26:90">
      <c r="Z307" s="123"/>
      <c r="AA307" s="123"/>
      <c r="AB307" s="123"/>
      <c r="AC307" s="123"/>
      <c r="AD307" s="141"/>
      <c r="AE307" s="123"/>
      <c r="AF307" s="113"/>
      <c r="AG307" s="123"/>
      <c r="AH307" s="124"/>
      <c r="AI307" s="123"/>
      <c r="AJ307" s="125"/>
      <c r="AK307" s="125"/>
      <c r="AL307" s="122"/>
      <c r="AM307" s="123"/>
      <c r="AN307" s="123"/>
      <c r="AO307" s="123"/>
      <c r="AP307" s="123"/>
      <c r="AQ307" s="123"/>
      <c r="AR307" s="123"/>
      <c r="AS307" s="123"/>
      <c r="AT307" s="123"/>
      <c r="AU307" s="123"/>
    </row>
    <row r="308" spans="26:90">
      <c r="Z308" s="123"/>
      <c r="AA308" s="123"/>
      <c r="AB308" s="123"/>
      <c r="AC308" s="123"/>
      <c r="AD308" s="141"/>
      <c r="AE308" s="123"/>
      <c r="AF308" s="113"/>
      <c r="AG308" s="123"/>
      <c r="AH308" s="124"/>
      <c r="AI308" s="123"/>
      <c r="AJ308" s="125"/>
      <c r="AK308" s="125"/>
      <c r="AL308" s="122"/>
      <c r="AM308" s="123"/>
      <c r="AN308" s="123"/>
      <c r="AO308" s="123"/>
      <c r="AP308" s="123"/>
      <c r="AQ308" s="123"/>
      <c r="AR308" s="123"/>
      <c r="AS308" s="123"/>
      <c r="AT308" s="123"/>
      <c r="AU308" s="123"/>
    </row>
    <row r="309" spans="26:90">
      <c r="Z309" s="123"/>
      <c r="AA309" s="123"/>
      <c r="AB309" s="123"/>
      <c r="AC309" s="123"/>
      <c r="AD309" s="141"/>
      <c r="AE309" s="123"/>
      <c r="AF309" s="113"/>
      <c r="AG309" s="123"/>
      <c r="AH309" s="124"/>
      <c r="AI309" s="123"/>
      <c r="AJ309" s="125"/>
      <c r="AK309" s="125"/>
      <c r="AL309" s="122"/>
      <c r="AM309" s="123"/>
      <c r="AN309" s="123"/>
      <c r="AO309" s="123"/>
      <c r="AP309" s="123"/>
      <c r="AQ309" s="123"/>
      <c r="AR309" s="123"/>
      <c r="AS309" s="123"/>
      <c r="AT309" s="123"/>
      <c r="AU309" s="123"/>
    </row>
    <row r="310" spans="26:90">
      <c r="Z310" s="123"/>
      <c r="AA310" s="123"/>
      <c r="AB310" s="123"/>
      <c r="AC310" s="123"/>
      <c r="AD310" s="141"/>
      <c r="AE310" s="123"/>
      <c r="AF310" s="113"/>
      <c r="AG310" s="123"/>
      <c r="AH310" s="124"/>
      <c r="AI310" s="123"/>
      <c r="AJ310" s="125"/>
      <c r="AK310" s="125"/>
      <c r="AL310" s="122"/>
      <c r="AM310" s="123"/>
      <c r="AN310" s="123"/>
      <c r="AO310" s="123"/>
      <c r="AP310" s="123"/>
      <c r="AQ310" s="123"/>
      <c r="AR310" s="123"/>
      <c r="AS310" s="123"/>
      <c r="AT310" s="123"/>
      <c r="AU310" s="123"/>
    </row>
    <row r="311" spans="26:90">
      <c r="Z311" s="123"/>
      <c r="AA311" s="123"/>
      <c r="AB311" s="123"/>
      <c r="AC311" s="123"/>
      <c r="AD311" s="141"/>
      <c r="AE311" s="123"/>
      <c r="AF311" s="113"/>
      <c r="AG311" s="123"/>
      <c r="AH311" s="124"/>
      <c r="AI311" s="123"/>
      <c r="AJ311" s="125"/>
      <c r="AK311" s="125"/>
      <c r="AL311" s="122"/>
      <c r="AM311" s="123"/>
      <c r="AN311" s="123"/>
      <c r="AO311" s="123"/>
      <c r="AP311" s="123"/>
      <c r="AQ311" s="123"/>
      <c r="AR311" s="123"/>
      <c r="AS311" s="123"/>
      <c r="AT311" s="123"/>
      <c r="AU311" s="123"/>
    </row>
    <row r="312" spans="26:90">
      <c r="Z312" s="123"/>
      <c r="AA312" s="123"/>
      <c r="AB312" s="123"/>
      <c r="AC312" s="123"/>
      <c r="AD312" s="141"/>
      <c r="AE312" s="123"/>
      <c r="AF312" s="113"/>
      <c r="AG312" s="123"/>
      <c r="AH312" s="124"/>
      <c r="AI312" s="123"/>
      <c r="AJ312" s="125"/>
      <c r="AK312" s="125"/>
      <c r="AL312" s="122"/>
      <c r="AM312" s="123"/>
      <c r="AN312" s="123"/>
      <c r="AO312" s="123"/>
      <c r="AP312" s="123"/>
      <c r="AQ312" s="123"/>
      <c r="AR312" s="123"/>
      <c r="AS312" s="123"/>
      <c r="AT312" s="123"/>
      <c r="AU312" s="123"/>
    </row>
    <row r="313" spans="26:90">
      <c r="Z313" s="123"/>
      <c r="AA313" s="123"/>
      <c r="AB313" s="123"/>
      <c r="AC313" s="123"/>
      <c r="AD313" s="141"/>
      <c r="AE313" s="123"/>
      <c r="AF313" s="113"/>
      <c r="AG313" s="123"/>
      <c r="AH313" s="124"/>
      <c r="AI313" s="123"/>
      <c r="AJ313" s="125"/>
      <c r="AK313" s="125"/>
      <c r="AL313" s="122"/>
      <c r="AM313" s="123"/>
      <c r="AN313" s="123"/>
      <c r="AO313" s="123"/>
      <c r="AP313" s="123"/>
      <c r="AQ313" s="123"/>
      <c r="AR313" s="123"/>
      <c r="AS313" s="123"/>
      <c r="AT313" s="123"/>
      <c r="AU313" s="123"/>
    </row>
    <row r="314" spans="26:90">
      <c r="Z314" s="123"/>
      <c r="AA314" s="123"/>
      <c r="AB314" s="123"/>
      <c r="AC314" s="123"/>
      <c r="AD314" s="141"/>
      <c r="AE314" s="123"/>
      <c r="AF314" s="113"/>
      <c r="AG314" s="123"/>
      <c r="AH314" s="124"/>
      <c r="AI314" s="123"/>
      <c r="AJ314" s="125"/>
      <c r="AK314" s="125"/>
      <c r="AL314" s="122"/>
      <c r="AM314" s="123"/>
      <c r="AN314" s="123"/>
      <c r="AO314" s="123"/>
      <c r="AP314" s="123"/>
      <c r="AQ314" s="123"/>
      <c r="AR314" s="123"/>
      <c r="AS314" s="123"/>
      <c r="AT314" s="123"/>
      <c r="AU314" s="123"/>
      <c r="AW314" s="7"/>
      <c r="AX314" s="7"/>
      <c r="AY314" s="7"/>
      <c r="AZ314" s="7"/>
      <c r="BA314" s="7"/>
      <c r="BB314" s="7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12"/>
      <c r="CA314" s="12"/>
      <c r="CB314" s="12"/>
      <c r="CC314" s="6"/>
      <c r="CD314" s="6"/>
      <c r="CE314" s="6"/>
      <c r="CF314" s="6"/>
      <c r="CG314" s="6"/>
      <c r="CH314" s="6"/>
      <c r="CI314" s="10"/>
      <c r="CJ314" s="9"/>
      <c r="CK314" s="9"/>
      <c r="CL314" s="11"/>
    </row>
    <row r="315" spans="26:90">
      <c r="Z315" s="123"/>
      <c r="AA315" s="123"/>
      <c r="AB315" s="123"/>
      <c r="AC315" s="123"/>
      <c r="AD315" s="141"/>
      <c r="AE315" s="123"/>
      <c r="AF315" s="113"/>
      <c r="AG315" s="123"/>
      <c r="AH315" s="124"/>
      <c r="AI315" s="123"/>
      <c r="AJ315" s="125"/>
      <c r="AK315" s="125"/>
      <c r="AL315" s="122"/>
      <c r="AM315" s="123"/>
      <c r="AN315" s="123"/>
      <c r="AO315" s="123"/>
      <c r="AP315" s="123"/>
      <c r="AQ315" s="123"/>
      <c r="AR315" s="123"/>
      <c r="AS315" s="123"/>
      <c r="AT315" s="123"/>
      <c r="AU315" s="123"/>
      <c r="AW315" s="7"/>
      <c r="AX315" s="7"/>
      <c r="AY315" s="7"/>
      <c r="AZ315" s="7"/>
      <c r="BA315" s="7"/>
      <c r="BB315" s="7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12"/>
      <c r="CA315" s="12"/>
      <c r="CB315" s="12"/>
      <c r="CC315" s="6"/>
      <c r="CD315" s="6"/>
      <c r="CE315" s="6"/>
      <c r="CF315" s="6"/>
      <c r="CG315" s="6"/>
      <c r="CH315" s="6"/>
      <c r="CI315" s="10"/>
      <c r="CJ315" s="9"/>
      <c r="CK315" s="9"/>
      <c r="CL315" s="11"/>
    </row>
    <row r="316" spans="26:90">
      <c r="Z316" s="123"/>
      <c r="AA316" s="123"/>
      <c r="AB316" s="123"/>
      <c r="AC316" s="123"/>
      <c r="AD316" s="141"/>
      <c r="AE316" s="123"/>
      <c r="AF316" s="113"/>
      <c r="AG316" s="123"/>
      <c r="AH316" s="124"/>
      <c r="AI316" s="123"/>
      <c r="AJ316" s="125"/>
      <c r="AK316" s="125"/>
      <c r="AL316" s="122"/>
      <c r="AM316" s="123"/>
      <c r="AN316" s="123"/>
      <c r="AO316" s="123"/>
      <c r="AP316" s="123"/>
      <c r="AQ316" s="123"/>
      <c r="AR316" s="123"/>
      <c r="AS316" s="123"/>
      <c r="AT316" s="123"/>
      <c r="AU316" s="123"/>
      <c r="AW316" s="7"/>
      <c r="AX316" s="7"/>
      <c r="AY316" s="7"/>
      <c r="AZ316" s="7"/>
      <c r="BA316" s="7"/>
      <c r="BB316" s="7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12"/>
      <c r="CA316" s="12"/>
      <c r="CB316" s="12"/>
      <c r="CC316" s="6"/>
      <c r="CD316" s="6"/>
      <c r="CE316" s="6"/>
      <c r="CF316" s="6"/>
      <c r="CG316" s="6"/>
      <c r="CH316" s="6"/>
      <c r="CI316" s="10"/>
      <c r="CJ316" s="9"/>
      <c r="CK316" s="9"/>
      <c r="CL316" s="11"/>
    </row>
    <row r="317" spans="26:90">
      <c r="Z317" s="123"/>
      <c r="AA317" s="123"/>
      <c r="AB317" s="123"/>
      <c r="AC317" s="123"/>
      <c r="AD317" s="141"/>
      <c r="AE317" s="123"/>
      <c r="AF317" s="113"/>
      <c r="AG317" s="123"/>
      <c r="AH317" s="124"/>
      <c r="AI317" s="123"/>
      <c r="AJ317" s="125"/>
      <c r="AK317" s="125"/>
      <c r="AL317" s="122"/>
      <c r="AM317" s="123"/>
      <c r="AN317" s="123"/>
      <c r="AO317" s="123"/>
      <c r="AP317" s="123"/>
      <c r="AQ317" s="123"/>
      <c r="AR317" s="123"/>
      <c r="AS317" s="123"/>
      <c r="AT317" s="123"/>
      <c r="AU317" s="123"/>
      <c r="AW317" s="7"/>
      <c r="AX317" s="7"/>
      <c r="AY317" s="7"/>
      <c r="AZ317" s="7"/>
      <c r="BA317" s="7"/>
      <c r="BB317" s="7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12"/>
      <c r="CA317" s="12"/>
      <c r="CB317" s="12"/>
      <c r="CC317" s="6"/>
      <c r="CD317" s="6"/>
      <c r="CE317" s="6"/>
      <c r="CF317" s="6"/>
      <c r="CG317" s="6"/>
      <c r="CH317" s="6"/>
      <c r="CI317" s="10"/>
      <c r="CJ317" s="9"/>
      <c r="CK317" s="9"/>
      <c r="CL317" s="11"/>
    </row>
    <row r="318" spans="26:90">
      <c r="Z318" s="123"/>
      <c r="AA318" s="123"/>
      <c r="AB318" s="123"/>
      <c r="AC318" s="123"/>
      <c r="AD318" s="141"/>
      <c r="AE318" s="123"/>
      <c r="AF318" s="113"/>
      <c r="AG318" s="123"/>
      <c r="AH318" s="124"/>
      <c r="AI318" s="123"/>
      <c r="AJ318" s="125"/>
      <c r="AK318" s="125"/>
      <c r="AL318" s="122"/>
      <c r="AM318" s="123"/>
      <c r="AN318" s="123"/>
      <c r="AO318" s="123"/>
      <c r="AP318" s="123"/>
      <c r="AQ318" s="123"/>
      <c r="AR318" s="123"/>
      <c r="AS318" s="123"/>
      <c r="AT318" s="123"/>
      <c r="AU318" s="123"/>
      <c r="AW318" s="7"/>
      <c r="AX318" s="7"/>
      <c r="AY318" s="7"/>
      <c r="AZ318" s="7"/>
      <c r="BA318" s="7"/>
      <c r="BB318" s="7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12"/>
      <c r="CA318" s="12"/>
      <c r="CB318" s="12"/>
      <c r="CC318" s="6"/>
      <c r="CD318" s="6"/>
      <c r="CE318" s="6"/>
      <c r="CF318" s="6"/>
      <c r="CG318" s="6"/>
      <c r="CH318" s="6"/>
      <c r="CI318" s="10"/>
      <c r="CJ318" s="9"/>
      <c r="CK318" s="9"/>
      <c r="CL318" s="11"/>
    </row>
    <row r="319" spans="26:90">
      <c r="Z319" s="123"/>
      <c r="AA319" s="123"/>
      <c r="AB319" s="123"/>
      <c r="AC319" s="123"/>
      <c r="AD319" s="141"/>
      <c r="AE319" s="123"/>
      <c r="AF319" s="113"/>
      <c r="AG319" s="123"/>
      <c r="AH319" s="124"/>
      <c r="AI319" s="123"/>
      <c r="AJ319" s="125"/>
      <c r="AK319" s="125"/>
      <c r="AL319" s="122"/>
      <c r="AM319" s="123"/>
      <c r="AN319" s="123"/>
      <c r="AO319" s="123"/>
      <c r="AP319" s="123"/>
      <c r="AQ319" s="123"/>
      <c r="AR319" s="123"/>
      <c r="AS319" s="123"/>
      <c r="AT319" s="123"/>
      <c r="AU319" s="123"/>
      <c r="AW319" s="7"/>
      <c r="AX319" s="7"/>
      <c r="AY319" s="7"/>
      <c r="AZ319" s="7"/>
      <c r="BA319" s="7"/>
      <c r="BB319" s="7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12"/>
      <c r="CA319" s="12"/>
      <c r="CB319" s="12"/>
      <c r="CC319" s="6"/>
      <c r="CD319" s="6"/>
      <c r="CE319" s="6"/>
      <c r="CF319" s="6"/>
      <c r="CG319" s="6"/>
      <c r="CH319" s="6"/>
      <c r="CI319" s="10"/>
      <c r="CJ319" s="9"/>
      <c r="CK319" s="9"/>
      <c r="CL319" s="11"/>
    </row>
    <row r="320" spans="26:90">
      <c r="Z320" s="123"/>
      <c r="AA320" s="123"/>
      <c r="AB320" s="123"/>
      <c r="AC320" s="123"/>
      <c r="AD320" s="141"/>
      <c r="AE320" s="123"/>
      <c r="AF320" s="113"/>
      <c r="AG320" s="123"/>
      <c r="AH320" s="124"/>
      <c r="AI320" s="123"/>
      <c r="AJ320" s="125"/>
      <c r="AK320" s="125"/>
      <c r="AL320" s="122"/>
      <c r="AM320" s="123"/>
      <c r="AN320" s="123"/>
      <c r="AO320" s="123"/>
      <c r="AP320" s="123"/>
      <c r="AQ320" s="123"/>
      <c r="AR320" s="123"/>
      <c r="AS320" s="123"/>
      <c r="AT320" s="123"/>
      <c r="AU320" s="123"/>
      <c r="AW320" s="7"/>
      <c r="AX320" s="7"/>
      <c r="AY320" s="7"/>
      <c r="AZ320" s="7"/>
      <c r="BA320" s="7"/>
      <c r="BB320" s="7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12"/>
      <c r="CA320" s="12"/>
      <c r="CB320" s="12"/>
      <c r="CC320" s="6"/>
      <c r="CD320" s="6"/>
      <c r="CE320" s="6"/>
      <c r="CF320" s="6"/>
      <c r="CG320" s="6"/>
      <c r="CH320" s="6"/>
      <c r="CI320" s="10"/>
      <c r="CJ320" s="9"/>
      <c r="CK320" s="9"/>
      <c r="CL320" s="11"/>
    </row>
    <row r="321" spans="24:90">
      <c r="Z321" s="123"/>
      <c r="AA321" s="123"/>
      <c r="AB321" s="123"/>
      <c r="AC321" s="123"/>
      <c r="AD321" s="141"/>
      <c r="AE321" s="123"/>
      <c r="AF321" s="113"/>
      <c r="AG321" s="123"/>
      <c r="AH321" s="124"/>
      <c r="AI321" s="123"/>
      <c r="AJ321" s="125"/>
      <c r="AK321" s="125"/>
      <c r="AL321" s="122"/>
      <c r="AM321" s="123"/>
      <c r="AN321" s="123"/>
      <c r="AO321" s="123"/>
      <c r="AP321" s="123"/>
      <c r="AQ321" s="123"/>
      <c r="AR321" s="123"/>
      <c r="AS321" s="123"/>
      <c r="AT321" s="123"/>
      <c r="AU321" s="123"/>
      <c r="AW321" s="7"/>
      <c r="AX321" s="7"/>
      <c r="AY321" s="7"/>
      <c r="AZ321" s="7"/>
      <c r="BA321" s="7"/>
      <c r="BB321" s="7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9"/>
      <c r="CA321" s="6"/>
      <c r="CB321" s="6"/>
      <c r="CC321" s="6"/>
      <c r="CD321" s="6"/>
      <c r="CE321" s="6"/>
      <c r="CF321" s="6"/>
      <c r="CG321" s="6"/>
      <c r="CH321" s="6"/>
      <c r="CI321" s="10"/>
      <c r="CJ321" s="9"/>
      <c r="CK321" s="9"/>
      <c r="CL321" s="11"/>
    </row>
    <row r="322" spans="24:90">
      <c r="Z322" s="123"/>
      <c r="AA322" s="123"/>
      <c r="AB322" s="123"/>
      <c r="AC322" s="123"/>
      <c r="AD322" s="141"/>
      <c r="AE322" s="123"/>
      <c r="AF322" s="113"/>
      <c r="AG322" s="123"/>
      <c r="AH322" s="124"/>
      <c r="AI322" s="123"/>
      <c r="AJ322" s="125"/>
      <c r="AK322" s="125"/>
      <c r="AL322" s="122"/>
      <c r="AM322" s="123"/>
      <c r="AN322" s="123"/>
      <c r="AO322" s="123"/>
      <c r="AP322" s="123"/>
      <c r="AQ322" s="123"/>
      <c r="AR322" s="123"/>
      <c r="AS322" s="123"/>
      <c r="AT322" s="123"/>
      <c r="AU322" s="123"/>
      <c r="AV322" s="7"/>
      <c r="AW322" s="7"/>
      <c r="AX322" s="7"/>
      <c r="AY322" s="7"/>
      <c r="AZ322" s="7"/>
      <c r="BA322" s="7"/>
      <c r="BB322" s="7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9"/>
      <c r="CA322" s="6"/>
      <c r="CB322" s="6"/>
      <c r="CC322" s="6"/>
      <c r="CD322" s="6"/>
      <c r="CE322" s="6"/>
      <c r="CF322" s="6"/>
      <c r="CG322" s="6"/>
      <c r="CH322" s="6"/>
      <c r="CI322" s="10"/>
      <c r="CJ322" s="9"/>
      <c r="CK322" s="9"/>
      <c r="CL322" s="11"/>
    </row>
    <row r="323" spans="24:90">
      <c r="Z323" s="123"/>
      <c r="AA323" s="123"/>
      <c r="AB323" s="123"/>
      <c r="AC323" s="123"/>
      <c r="AD323" s="141"/>
      <c r="AE323" s="123"/>
      <c r="AF323" s="113"/>
      <c r="AG323" s="123"/>
      <c r="AH323" s="124"/>
      <c r="AI323" s="123"/>
      <c r="AJ323" s="125"/>
      <c r="AK323" s="125"/>
      <c r="AL323" s="122"/>
      <c r="AM323" s="123"/>
      <c r="AN323" s="123"/>
      <c r="AO323" s="123"/>
      <c r="AP323" s="123"/>
      <c r="AQ323" s="123"/>
      <c r="AR323" s="123"/>
      <c r="AS323" s="123"/>
      <c r="AT323" s="123"/>
      <c r="AU323" s="123"/>
      <c r="AV323" s="7"/>
      <c r="AW323" s="7"/>
      <c r="AX323" s="7"/>
      <c r="AY323" s="7"/>
      <c r="AZ323" s="7"/>
      <c r="BA323" s="7"/>
      <c r="BB323" s="7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9"/>
      <c r="CA323" s="6"/>
      <c r="CB323" s="6"/>
      <c r="CC323" s="6"/>
      <c r="CD323" s="6"/>
      <c r="CE323" s="6"/>
      <c r="CF323" s="6"/>
      <c r="CG323" s="6"/>
      <c r="CH323" s="6"/>
      <c r="CI323" s="10"/>
      <c r="CJ323" s="9"/>
      <c r="CK323" s="9"/>
      <c r="CL323" s="11"/>
    </row>
    <row r="324" spans="24:90">
      <c r="Z324" s="123"/>
      <c r="AA324" s="123"/>
      <c r="AB324" s="123"/>
      <c r="AC324" s="123"/>
      <c r="AD324" s="141"/>
      <c r="AE324" s="123"/>
      <c r="AF324" s="113"/>
      <c r="AG324" s="123"/>
      <c r="AH324" s="124"/>
      <c r="AI324" s="123"/>
      <c r="AJ324" s="125"/>
      <c r="AK324" s="125"/>
      <c r="AL324" s="122"/>
      <c r="AM324" s="123"/>
      <c r="AN324" s="123"/>
      <c r="AO324" s="123"/>
      <c r="AP324" s="123"/>
      <c r="AQ324" s="123"/>
      <c r="AR324" s="123"/>
      <c r="AS324" s="123"/>
      <c r="AT324" s="123"/>
      <c r="AU324" s="123"/>
      <c r="AV324" s="7"/>
      <c r="AW324" s="7"/>
      <c r="AX324" s="7"/>
      <c r="AY324" s="7"/>
      <c r="AZ324" s="7"/>
      <c r="BA324" s="7"/>
      <c r="BB324" s="7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9"/>
      <c r="CA324" s="6"/>
      <c r="CB324" s="6"/>
      <c r="CC324" s="6"/>
      <c r="CD324" s="6"/>
      <c r="CE324" s="6"/>
      <c r="CF324" s="6"/>
      <c r="CG324" s="6"/>
      <c r="CH324" s="6"/>
      <c r="CI324" s="10"/>
      <c r="CJ324" s="9"/>
      <c r="CK324" s="9"/>
      <c r="CL324" s="11"/>
    </row>
    <row r="325" spans="24:90">
      <c r="Z325" s="123"/>
      <c r="AA325" s="123"/>
      <c r="AB325" s="123"/>
      <c r="AC325" s="123"/>
      <c r="AD325" s="141"/>
      <c r="AE325" s="123"/>
      <c r="AF325" s="113"/>
      <c r="AG325" s="123"/>
      <c r="AH325" s="124"/>
      <c r="AI325" s="123"/>
      <c r="AJ325" s="125"/>
      <c r="AK325" s="125"/>
      <c r="AL325" s="122"/>
      <c r="AM325" s="123"/>
      <c r="AN325" s="123"/>
      <c r="AO325" s="123"/>
      <c r="AP325" s="123"/>
      <c r="AQ325" s="123"/>
      <c r="AR325" s="123"/>
      <c r="AS325" s="123"/>
      <c r="AT325" s="123"/>
      <c r="AU325" s="123"/>
      <c r="AV325" s="7"/>
      <c r="AW325" s="7"/>
      <c r="AX325" s="7"/>
      <c r="AY325" s="7"/>
      <c r="AZ325" s="7"/>
      <c r="BA325" s="7"/>
      <c r="BB325" s="7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9"/>
      <c r="CA325" s="6"/>
      <c r="CB325" s="6"/>
      <c r="CC325" s="6"/>
      <c r="CD325" s="6"/>
      <c r="CE325" s="6"/>
      <c r="CF325" s="6"/>
      <c r="CG325" s="6"/>
      <c r="CH325" s="6"/>
      <c r="CI325" s="10"/>
      <c r="CJ325" s="9"/>
      <c r="CK325" s="9"/>
      <c r="CL325" s="11"/>
    </row>
    <row r="326" spans="24:90">
      <c r="Z326" s="123"/>
      <c r="AA326" s="123"/>
      <c r="AB326" s="123"/>
      <c r="AC326" s="123"/>
      <c r="AD326" s="141"/>
      <c r="AE326" s="123"/>
      <c r="AF326" s="113"/>
      <c r="AG326" s="123"/>
      <c r="AH326" s="124"/>
      <c r="AI326" s="123"/>
      <c r="AJ326" s="125"/>
      <c r="AK326" s="125"/>
      <c r="AL326" s="122"/>
      <c r="AM326" s="123"/>
      <c r="AN326" s="123"/>
      <c r="AO326" s="123"/>
      <c r="AP326" s="123"/>
      <c r="AQ326" s="123"/>
      <c r="AR326" s="123"/>
      <c r="AS326" s="123"/>
      <c r="AT326" s="123"/>
      <c r="AU326" s="123"/>
      <c r="AV326" s="7"/>
      <c r="AW326" s="7"/>
      <c r="AX326" s="7"/>
      <c r="AY326" s="7"/>
      <c r="AZ326" s="7"/>
      <c r="BA326" s="7"/>
      <c r="BB326" s="7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9"/>
      <c r="CA326" s="6"/>
      <c r="CB326" s="6"/>
      <c r="CC326" s="6"/>
      <c r="CD326" s="6"/>
      <c r="CE326" s="6"/>
      <c r="CF326" s="6"/>
      <c r="CG326" s="6"/>
      <c r="CH326" s="6"/>
      <c r="CI326" s="10"/>
      <c r="CJ326" s="9"/>
      <c r="CK326" s="9"/>
      <c r="CL326" s="11"/>
    </row>
    <row r="327" spans="24:90">
      <c r="Z327" s="123"/>
      <c r="AA327" s="123"/>
      <c r="AB327" s="123"/>
      <c r="AC327" s="123"/>
      <c r="AD327" s="141"/>
      <c r="AE327" s="123"/>
      <c r="AF327" s="113"/>
      <c r="AG327" s="123"/>
      <c r="AH327" s="124"/>
      <c r="AI327" s="123"/>
      <c r="AJ327" s="125"/>
      <c r="AK327" s="125"/>
      <c r="AL327" s="122"/>
      <c r="AM327" s="123"/>
      <c r="AN327" s="123"/>
      <c r="AO327" s="123"/>
      <c r="AP327" s="123"/>
      <c r="AQ327" s="123"/>
      <c r="AR327" s="123"/>
      <c r="AS327" s="123"/>
      <c r="AT327" s="123"/>
      <c r="AU327" s="123"/>
      <c r="AV327" s="7"/>
      <c r="AW327" s="7"/>
      <c r="AX327" s="7"/>
      <c r="AY327" s="7"/>
      <c r="AZ327" s="7"/>
      <c r="BA327" s="7"/>
      <c r="BB327" s="7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9"/>
      <c r="CA327" s="6"/>
      <c r="CB327" s="6"/>
      <c r="CC327" s="6"/>
      <c r="CD327" s="6"/>
      <c r="CE327" s="6"/>
      <c r="CF327" s="6"/>
      <c r="CG327" s="6"/>
      <c r="CH327" s="6"/>
      <c r="CI327" s="10"/>
      <c r="CJ327" s="9"/>
      <c r="CK327" s="9"/>
      <c r="CL327" s="11"/>
    </row>
    <row r="328" spans="24:90">
      <c r="Z328" s="123"/>
      <c r="AA328" s="123"/>
      <c r="AB328" s="123"/>
      <c r="AC328" s="123"/>
      <c r="AD328" s="141"/>
      <c r="AE328" s="123"/>
      <c r="AF328" s="113"/>
      <c r="AG328" s="123"/>
      <c r="AH328" s="124"/>
      <c r="AI328" s="123"/>
      <c r="AJ328" s="125"/>
      <c r="AK328" s="125"/>
      <c r="AL328" s="123"/>
      <c r="AM328" s="123"/>
      <c r="AN328" s="123"/>
      <c r="AO328" s="123"/>
      <c r="AP328" s="123"/>
      <c r="AQ328" s="123"/>
      <c r="AR328" s="123"/>
      <c r="AS328" s="123"/>
      <c r="AT328" s="123"/>
      <c r="AU328" s="123"/>
      <c r="AV328" s="7"/>
      <c r="AW328" s="7"/>
      <c r="AX328" s="7"/>
      <c r="AY328" s="7"/>
      <c r="AZ328" s="7"/>
      <c r="BA328" s="7"/>
      <c r="BB328" s="7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9"/>
      <c r="CA328" s="6"/>
      <c r="CB328" s="6"/>
      <c r="CC328" s="6"/>
      <c r="CD328" s="6"/>
      <c r="CE328" s="6"/>
      <c r="CF328" s="6"/>
      <c r="CG328" s="6"/>
      <c r="CH328" s="6"/>
      <c r="CI328" s="10"/>
      <c r="CJ328" s="9"/>
      <c r="CK328" s="9"/>
      <c r="CL328" s="11"/>
    </row>
    <row r="329" spans="24:90">
      <c r="Z329" s="123"/>
      <c r="AA329" s="123"/>
      <c r="AB329" s="123"/>
      <c r="AC329" s="123"/>
      <c r="AD329" s="141"/>
      <c r="AE329" s="123"/>
      <c r="AF329" s="113"/>
      <c r="AG329" s="123"/>
      <c r="AH329" s="124"/>
      <c r="AI329" s="123"/>
      <c r="AJ329" s="125"/>
      <c r="AK329" s="125"/>
      <c r="AL329" s="123"/>
      <c r="AM329" s="123"/>
      <c r="AN329" s="123"/>
      <c r="AO329" s="123"/>
      <c r="AP329" s="123"/>
      <c r="AQ329" s="123"/>
      <c r="AR329" s="123"/>
      <c r="AS329" s="123"/>
      <c r="AT329" s="123"/>
      <c r="AU329" s="123"/>
      <c r="AV329" s="7"/>
      <c r="AW329" s="7"/>
      <c r="AX329" s="7"/>
      <c r="AY329" s="7"/>
      <c r="AZ329" s="7"/>
      <c r="BA329" s="7"/>
      <c r="BB329" s="7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9"/>
      <c r="CA329" s="6"/>
      <c r="CB329" s="6"/>
      <c r="CC329" s="6"/>
      <c r="CD329" s="6"/>
      <c r="CE329" s="6"/>
      <c r="CF329" s="6"/>
      <c r="CG329" s="6"/>
      <c r="CH329" s="6"/>
      <c r="CI329" s="10"/>
      <c r="CJ329" s="9"/>
      <c r="CK329" s="9"/>
      <c r="CL329" s="11"/>
    </row>
    <row r="330" spans="24:90">
      <c r="Z330" s="123"/>
      <c r="AA330" s="123"/>
      <c r="AB330" s="123"/>
      <c r="AC330" s="123"/>
      <c r="AD330" s="141"/>
      <c r="AE330" s="123"/>
      <c r="AF330" s="113"/>
      <c r="AG330" s="123"/>
      <c r="AH330" s="124"/>
      <c r="AI330" s="123"/>
      <c r="AJ330" s="125"/>
      <c r="AK330" s="125"/>
      <c r="AL330" s="123"/>
      <c r="AM330" s="123"/>
      <c r="AN330" s="123"/>
      <c r="AO330" s="123"/>
      <c r="AP330" s="123"/>
      <c r="AQ330" s="123"/>
      <c r="AR330" s="123"/>
      <c r="AS330" s="123"/>
      <c r="AT330" s="123"/>
      <c r="AU330" s="123"/>
      <c r="AV330" s="7"/>
      <c r="AW330" s="7"/>
      <c r="AX330" s="7"/>
      <c r="AY330" s="7"/>
      <c r="AZ330" s="7"/>
      <c r="BA330" s="7"/>
      <c r="BB330" s="7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9"/>
      <c r="CA330" s="6"/>
      <c r="CB330" s="6"/>
      <c r="CC330" s="6"/>
      <c r="CD330" s="6"/>
      <c r="CE330" s="6"/>
      <c r="CF330" s="6"/>
      <c r="CG330" s="6"/>
      <c r="CH330" s="6"/>
      <c r="CI330" s="10"/>
      <c r="CJ330" s="9"/>
      <c r="CK330" s="9"/>
      <c r="CL330" s="11"/>
    </row>
    <row r="331" spans="24:90">
      <c r="Z331" s="123"/>
      <c r="AA331" s="123"/>
      <c r="AB331" s="123"/>
      <c r="AC331" s="123"/>
      <c r="AD331" s="141"/>
      <c r="AE331" s="123"/>
      <c r="AF331" s="113"/>
      <c r="AG331" s="123"/>
      <c r="AH331" s="124"/>
      <c r="AI331" s="123"/>
      <c r="AJ331" s="125"/>
      <c r="AK331" s="125"/>
      <c r="AL331" s="123"/>
      <c r="AM331" s="123"/>
      <c r="AN331" s="123"/>
      <c r="AO331" s="123"/>
      <c r="AP331" s="123"/>
      <c r="AQ331" s="123"/>
      <c r="AR331" s="123"/>
      <c r="AS331" s="123"/>
      <c r="AT331" s="123"/>
      <c r="AU331" s="123"/>
      <c r="AV331" s="7"/>
    </row>
    <row r="332" spans="24:90">
      <c r="Z332" s="123"/>
      <c r="AA332" s="123"/>
      <c r="AB332" s="123"/>
      <c r="AC332" s="123"/>
      <c r="AD332" s="123"/>
      <c r="AE332" s="123"/>
      <c r="AF332" s="113"/>
      <c r="AG332" s="123"/>
      <c r="AH332" s="124"/>
      <c r="AI332" s="123"/>
      <c r="AJ332" s="125"/>
      <c r="AK332" s="125"/>
      <c r="AL332" s="123"/>
      <c r="AM332" s="123"/>
      <c r="AN332" s="123"/>
      <c r="AO332" s="123"/>
      <c r="AP332" s="123"/>
      <c r="AQ332" s="123"/>
      <c r="AR332" s="123"/>
      <c r="AS332" s="123"/>
      <c r="AT332" s="123"/>
      <c r="AU332" s="123"/>
      <c r="AV332" s="7"/>
    </row>
    <row r="333" spans="24:90">
      <c r="Z333" s="123"/>
      <c r="AA333" s="123"/>
      <c r="AB333" s="123"/>
      <c r="AC333" s="123"/>
      <c r="AD333" s="123"/>
      <c r="AE333" s="123"/>
      <c r="AF333" s="123"/>
      <c r="AG333" s="123"/>
      <c r="AH333" s="123"/>
      <c r="AI333" s="123"/>
      <c r="AJ333" s="123"/>
      <c r="AK333" s="123"/>
      <c r="AL333" s="123"/>
      <c r="AM333" s="123"/>
      <c r="AN333" s="123"/>
      <c r="AO333" s="123"/>
      <c r="AP333" s="123"/>
      <c r="AQ333" s="123"/>
      <c r="AR333" s="123"/>
      <c r="AS333" s="123"/>
      <c r="AT333" s="123"/>
      <c r="AU333" s="123"/>
      <c r="AV333" s="7"/>
    </row>
    <row r="334" spans="24:90">
      <c r="Y334" s="12"/>
      <c r="Z334" s="123"/>
      <c r="AA334" s="123"/>
      <c r="AB334" s="123"/>
      <c r="AC334" s="123"/>
      <c r="AD334" s="123"/>
      <c r="AE334" s="123"/>
      <c r="AF334" s="123"/>
      <c r="AG334" s="123"/>
      <c r="AH334" s="123"/>
      <c r="AI334" s="123"/>
      <c r="AJ334" s="123"/>
      <c r="AK334" s="123"/>
      <c r="AL334" s="123"/>
      <c r="AM334" s="123"/>
      <c r="AN334" s="123"/>
      <c r="AO334" s="123"/>
      <c r="AP334" s="123"/>
      <c r="AQ334" s="123"/>
      <c r="AR334" s="123"/>
      <c r="AS334" s="123"/>
      <c r="AT334" s="123"/>
      <c r="AU334" s="123"/>
      <c r="AV334" s="7"/>
    </row>
    <row r="335" spans="24:90">
      <c r="X335" s="12"/>
      <c r="Y335" s="12"/>
      <c r="Z335" s="123"/>
      <c r="AA335" s="123"/>
      <c r="AB335" s="123"/>
      <c r="AC335" s="123"/>
      <c r="AD335" s="123"/>
      <c r="AE335" s="123"/>
      <c r="AF335" s="123"/>
      <c r="AG335" s="123"/>
      <c r="AH335" s="123"/>
      <c r="AI335" s="123"/>
      <c r="AJ335" s="123"/>
      <c r="AK335" s="123"/>
      <c r="AL335" s="123"/>
      <c r="AM335" s="123"/>
      <c r="AN335" s="123"/>
      <c r="AO335" s="123"/>
      <c r="AP335" s="123"/>
      <c r="AQ335" s="123"/>
      <c r="AR335" s="123"/>
      <c r="AS335" s="123"/>
      <c r="AT335" s="123"/>
      <c r="AU335" s="123"/>
      <c r="AV335" s="7"/>
    </row>
    <row r="336" spans="24:90">
      <c r="X336" s="12"/>
      <c r="Y336" s="12"/>
      <c r="Z336" s="123"/>
      <c r="AA336" s="123"/>
      <c r="AB336" s="123"/>
      <c r="AC336" s="123"/>
      <c r="AD336" s="123"/>
      <c r="AE336" s="123"/>
      <c r="AF336" s="123"/>
      <c r="AG336" s="123"/>
      <c r="AH336" s="123"/>
      <c r="AI336" s="123"/>
      <c r="AJ336" s="123"/>
      <c r="AK336" s="123"/>
      <c r="AL336" s="123"/>
      <c r="AM336" s="123"/>
      <c r="AN336" s="123"/>
      <c r="AO336" s="123"/>
      <c r="AP336" s="123"/>
      <c r="AQ336" s="123"/>
      <c r="AR336" s="123"/>
      <c r="AS336" s="123"/>
      <c r="AT336" s="123"/>
      <c r="AU336" s="123"/>
      <c r="AV336" s="7"/>
    </row>
    <row r="337" spans="24:48">
      <c r="X337" s="12"/>
      <c r="Y337" s="12"/>
      <c r="Z337" s="123"/>
      <c r="AA337" s="123"/>
      <c r="AB337" s="123"/>
      <c r="AC337" s="123"/>
      <c r="AD337" s="123"/>
      <c r="AE337" s="123"/>
      <c r="AF337" s="123"/>
      <c r="AG337" s="123"/>
      <c r="AH337" s="123"/>
      <c r="AI337" s="123"/>
      <c r="AJ337" s="123"/>
      <c r="AK337" s="123"/>
      <c r="AL337" s="123"/>
      <c r="AM337" s="123"/>
      <c r="AN337" s="123"/>
      <c r="AO337" s="123"/>
      <c r="AP337" s="123"/>
      <c r="AQ337" s="123"/>
      <c r="AR337" s="123"/>
      <c r="AS337" s="123"/>
      <c r="AT337" s="123"/>
      <c r="AU337" s="123"/>
      <c r="AV337" s="7"/>
    </row>
    <row r="338" spans="24:48">
      <c r="Y338" s="12"/>
      <c r="Z338" s="123"/>
      <c r="AA338" s="123"/>
      <c r="AB338" s="123"/>
      <c r="AC338" s="123"/>
      <c r="AD338" s="123"/>
      <c r="AE338" s="123"/>
      <c r="AF338" s="123"/>
      <c r="AG338" s="123"/>
      <c r="AH338" s="123"/>
      <c r="AI338" s="123"/>
      <c r="AJ338" s="123"/>
      <c r="AK338" s="123"/>
      <c r="AL338" s="123"/>
      <c r="AM338" s="123"/>
      <c r="AN338" s="123"/>
      <c r="AO338" s="123"/>
      <c r="AP338" s="123"/>
      <c r="AQ338" s="123"/>
      <c r="AR338" s="123"/>
      <c r="AS338" s="123"/>
      <c r="AT338" s="123"/>
      <c r="AU338" s="123"/>
      <c r="AV338" s="7"/>
    </row>
    <row r="339" spans="24:48">
      <c r="Z339" s="123"/>
      <c r="AA339" s="123"/>
      <c r="AB339" s="123"/>
      <c r="AC339" s="123"/>
      <c r="AD339" s="123"/>
      <c r="AE339" s="123"/>
      <c r="AF339" s="123"/>
      <c r="AG339" s="123"/>
      <c r="AH339" s="123"/>
      <c r="AI339" s="123"/>
      <c r="AJ339" s="123"/>
      <c r="AK339" s="123"/>
      <c r="AL339" s="123"/>
      <c r="AM339" s="123"/>
      <c r="AN339" s="123"/>
      <c r="AO339" s="123"/>
      <c r="AP339" s="123"/>
      <c r="AQ339" s="123"/>
      <c r="AR339" s="123"/>
      <c r="AS339" s="123"/>
      <c r="AT339" s="123"/>
      <c r="AU339" s="123"/>
    </row>
    <row r="340" spans="24:48">
      <c r="Z340" s="123"/>
      <c r="AA340" s="123"/>
      <c r="AB340" s="123"/>
      <c r="AC340" s="123"/>
      <c r="AD340" s="123"/>
      <c r="AE340" s="123"/>
      <c r="AF340" s="123"/>
      <c r="AG340" s="123"/>
      <c r="AH340" s="123"/>
      <c r="AI340" s="123"/>
      <c r="AJ340" s="123"/>
      <c r="AK340" s="123"/>
      <c r="AL340" s="123"/>
      <c r="AM340" s="123"/>
      <c r="AN340" s="123"/>
      <c r="AO340" s="123"/>
      <c r="AP340" s="123"/>
      <c r="AQ340" s="123"/>
      <c r="AR340" s="123"/>
      <c r="AS340" s="123"/>
      <c r="AT340" s="123"/>
      <c r="AU340" s="123"/>
    </row>
    <row r="341" spans="24:48">
      <c r="Z341" s="123"/>
      <c r="AA341" s="123"/>
      <c r="AB341" s="123"/>
      <c r="AC341" s="123"/>
      <c r="AD341" s="123"/>
      <c r="AE341" s="123"/>
      <c r="AF341" s="123"/>
      <c r="AG341" s="123"/>
      <c r="AH341" s="123"/>
      <c r="AI341" s="123"/>
      <c r="AJ341" s="123"/>
      <c r="AK341" s="123"/>
      <c r="AL341" s="123"/>
      <c r="AM341" s="123"/>
      <c r="AN341" s="123"/>
      <c r="AO341" s="123"/>
      <c r="AP341" s="123"/>
      <c r="AQ341" s="123"/>
      <c r="AR341" s="123"/>
      <c r="AS341" s="123"/>
      <c r="AT341" s="123"/>
      <c r="AU341" s="123"/>
    </row>
    <row r="342" spans="24:48"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P342" s="7"/>
      <c r="AQ342" s="7"/>
    </row>
    <row r="343" spans="24:48"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P343" s="7"/>
      <c r="AQ343" s="7"/>
    </row>
    <row r="344" spans="24:48"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P344" s="7"/>
      <c r="AQ344" s="7"/>
    </row>
    <row r="345" spans="24:48">
      <c r="Z345" s="12"/>
      <c r="AA345" s="12"/>
      <c r="AB345" s="12"/>
      <c r="AC345" s="12"/>
      <c r="AD345" s="13"/>
      <c r="AE345" s="12"/>
      <c r="AF345" s="12"/>
      <c r="AG345" s="12"/>
      <c r="AH345" s="14"/>
      <c r="AI345" s="12"/>
      <c r="AJ345" s="15"/>
      <c r="AK345" s="16"/>
      <c r="AL345" s="12"/>
      <c r="AP345" s="7"/>
      <c r="AQ345" s="7"/>
    </row>
    <row r="346" spans="24:48">
      <c r="Z346" s="12"/>
      <c r="AA346" s="12"/>
      <c r="AB346" s="12"/>
      <c r="AC346" s="12"/>
      <c r="AD346" s="13"/>
      <c r="AE346" s="12"/>
      <c r="AF346" s="12"/>
      <c r="AG346" s="12"/>
      <c r="AH346" s="14"/>
      <c r="AI346" s="12"/>
      <c r="AJ346" s="17"/>
      <c r="AK346" s="16"/>
      <c r="AL346" s="12"/>
      <c r="AP346" s="7"/>
      <c r="AQ346" s="7"/>
    </row>
    <row r="347" spans="24:48">
      <c r="Z347" s="12"/>
      <c r="AA347" s="12"/>
      <c r="AB347" s="12"/>
      <c r="AC347" s="12"/>
      <c r="AD347" s="13"/>
      <c r="AE347" s="12"/>
      <c r="AF347" s="12"/>
      <c r="AG347" s="12"/>
      <c r="AH347" s="14"/>
      <c r="AI347" s="12"/>
      <c r="AJ347" s="17"/>
      <c r="AK347" s="16"/>
      <c r="AL347" s="12"/>
    </row>
  </sheetData>
  <mergeCells count="29">
    <mergeCell ref="B2:W3"/>
    <mergeCell ref="Z2:AN3"/>
    <mergeCell ref="Z152:AN153"/>
    <mergeCell ref="Z261:AL262"/>
    <mergeCell ref="Z264:Z265"/>
    <mergeCell ref="AA264:AA265"/>
    <mergeCell ref="AB264:AB265"/>
    <mergeCell ref="AC264:AC265"/>
    <mergeCell ref="AD264:AD265"/>
    <mergeCell ref="B129:H129"/>
    <mergeCell ref="B109:H109"/>
    <mergeCell ref="K109:Q109"/>
    <mergeCell ref="K128:Q128"/>
    <mergeCell ref="K147:Q147"/>
    <mergeCell ref="K166:Q166"/>
    <mergeCell ref="K185:Q185"/>
    <mergeCell ref="AP40:AU41"/>
    <mergeCell ref="AE264:AE265"/>
    <mergeCell ref="AF264:AF265"/>
    <mergeCell ref="AG264:AG265"/>
    <mergeCell ref="AH264:AH265"/>
    <mergeCell ref="AI264:AI265"/>
    <mergeCell ref="AL264:AL265"/>
    <mergeCell ref="B168:E168"/>
    <mergeCell ref="N187:Q189"/>
    <mergeCell ref="B169:B170"/>
    <mergeCell ref="C169:C170"/>
    <mergeCell ref="D169:D170"/>
    <mergeCell ref="E169:E170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1.4</vt:lpstr>
      <vt:lpstr>'1.4'!Área_de_impresión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transparencia</cp:lastModifiedBy>
  <dcterms:created xsi:type="dcterms:W3CDTF">2011-05-18T16:57:38Z</dcterms:created>
  <dcterms:modified xsi:type="dcterms:W3CDTF">2012-06-11T19:57:31Z</dcterms:modified>
</cp:coreProperties>
</file>